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735" tabRatio="871" firstSheet="3" activeTab="7"/>
  </bookViews>
  <sheets>
    <sheet name="Ель " sheetId="1" state="hidden" r:id="rId1"/>
    <sheet name="мед" sheetId="2" state="hidden" r:id="rId2"/>
    <sheet name="цветы " sheetId="3" state="hidden" r:id="rId3"/>
    <sheet name="дом охотника №1" sheetId="4" r:id="rId4"/>
    <sheet name=" дом охотника №2" sheetId="5" r:id="rId5"/>
    <sheet name="Иностранный туризм" sheetId="6" r:id="rId6"/>
    <sheet name="Эколог. туризм" sheetId="7" r:id="rId7"/>
    <sheet name="Семейная аренда охот.домов" sheetId="8" r:id="rId8"/>
  </sheets>
  <definedNames>
    <definedName name="_xlnm.Print_Area" localSheetId="4">' дом охотника №2'!$A$105:$D$128</definedName>
    <definedName name="_xlnm.Print_Area" localSheetId="0">'Ель '!#REF!</definedName>
    <definedName name="_xlnm.Print_Area" localSheetId="5">'Иностранный туризм'!$A$1:$D$85</definedName>
    <definedName name="_xlnm.Print_Area" localSheetId="1">'мед'!$A$1:$G$2</definedName>
    <definedName name="_xlnm.Print_Area" localSheetId="7">'Семейная аренда охот.домов'!$A$130:$E$165</definedName>
    <definedName name="_xlnm.Print_Area" localSheetId="2">'цветы '!$A$1:$D$30</definedName>
    <definedName name="_xlnm.Print_Area" localSheetId="6">'Эколог. туризм'!$A$3:$D$19</definedName>
  </definedNames>
  <calcPr calcMode="autoNoTable" fullCalcOnLoad="1"/>
</workbook>
</file>

<file path=xl/sharedStrings.xml><?xml version="1.0" encoding="utf-8"?>
<sst xmlns="http://schemas.openxmlformats.org/spreadsheetml/2006/main" count="870" uniqueCount="311">
  <si>
    <t>Един.</t>
  </si>
  <si>
    <t>1 место</t>
  </si>
  <si>
    <t>1. Проживание в охотничьем домике</t>
  </si>
  <si>
    <t>в сутки</t>
  </si>
  <si>
    <t>1 час</t>
  </si>
  <si>
    <t xml:space="preserve">                       Отпускные цены на услуги дома охотника №2 </t>
  </si>
  <si>
    <t>5. Пользование  гостевой беседкой</t>
  </si>
  <si>
    <t>без ограничения  человек</t>
  </si>
  <si>
    <t>1час</t>
  </si>
  <si>
    <t>1 чел./час</t>
  </si>
  <si>
    <t>шт.</t>
  </si>
  <si>
    <t xml:space="preserve">                                                                      Утверждаю:</t>
  </si>
  <si>
    <t xml:space="preserve">                       Отпускные цены на услуги дома охотника №1 </t>
  </si>
  <si>
    <t>1 день/до 3-х чел.</t>
  </si>
  <si>
    <t>1 чел./ день</t>
  </si>
  <si>
    <t xml:space="preserve">Цена </t>
  </si>
  <si>
    <t>Директор ГОЛХУ "Стародорожский опытный лесхоз"</t>
  </si>
  <si>
    <t>Директор ГОЛХУ"Стародорожский опытный  лесхоз"</t>
  </si>
  <si>
    <t>&gt; 3-х чел. за кажд.след.</t>
  </si>
  <si>
    <t>Директор ГОЛХУ"Стародорожский опыный  лесхоз"</t>
  </si>
  <si>
    <t>от 26 до 30 чел/сут.</t>
  </si>
  <si>
    <t>Утверждаю:</t>
  </si>
  <si>
    <t>без НДС</t>
  </si>
  <si>
    <t>1. Проживание в доме охотника</t>
  </si>
  <si>
    <t>3. Пребывание в доме охотника</t>
  </si>
  <si>
    <t>без ночевки</t>
  </si>
  <si>
    <t>4. Пользование бильярдом</t>
  </si>
  <si>
    <t>6. Комплекс услуг дома охотника № 2</t>
  </si>
  <si>
    <t>до 10 чел/сут.</t>
  </si>
  <si>
    <t>7. Комплекс услуг дома охотника № 2</t>
  </si>
  <si>
    <t>от 11 до 25 чел/сут.</t>
  </si>
  <si>
    <t>8. Комплекс услуг дома охотника № 2</t>
  </si>
  <si>
    <t>9. Комплекс услуг дома охотника № 2</t>
  </si>
  <si>
    <t xml:space="preserve"> 31 и более чел/сут.</t>
  </si>
  <si>
    <t>Заселение в 12-00, выезд  в 11-00</t>
  </si>
  <si>
    <t>Наименование услуг</t>
  </si>
  <si>
    <t>измер.</t>
  </si>
  <si>
    <t xml:space="preserve">Наименование </t>
  </si>
  <si>
    <t>Франко-склад продавца</t>
  </si>
  <si>
    <t>Цвирко В.М.</t>
  </si>
  <si>
    <t>1 сут.</t>
  </si>
  <si>
    <t>2. Пользование баней</t>
  </si>
  <si>
    <t xml:space="preserve">                       Комплекс  услуг дома охотника №2 до 10чел/сут</t>
  </si>
  <si>
    <t>10 чел/сут</t>
  </si>
  <si>
    <t>2час</t>
  </si>
  <si>
    <t>3. Пользование бильярдом</t>
  </si>
  <si>
    <t>2 час</t>
  </si>
  <si>
    <t>Итого</t>
  </si>
  <si>
    <t>2. Пользование баней без ограничения человек</t>
  </si>
  <si>
    <t>1 заход</t>
  </si>
  <si>
    <t>за чел/час</t>
  </si>
  <si>
    <t>Заселение в 12-00, выселение  в 11-00час.</t>
  </si>
  <si>
    <t>В комплекс услуг входит стоимость  пользования баней за 1 заход</t>
  </si>
  <si>
    <t>8 час.лова</t>
  </si>
  <si>
    <t>Приложение к прейскуранту № 2</t>
  </si>
  <si>
    <t>2. Пользование баней, сауной</t>
  </si>
  <si>
    <t xml:space="preserve">Дополнительные услуги оплачиваются согласно прейскуранта </t>
  </si>
  <si>
    <t>Пт- Вс, и праздн. дни в руб. за един. измер.</t>
  </si>
  <si>
    <t>Пн- Чт в руб. за един. измер.</t>
  </si>
  <si>
    <t>Ед. изм.</t>
  </si>
  <si>
    <t>Р.И. Туров</t>
  </si>
  <si>
    <t xml:space="preserve">Начальник ПЭО  </t>
  </si>
  <si>
    <t xml:space="preserve">шт. </t>
  </si>
  <si>
    <t>Ночная фиалка</t>
  </si>
  <si>
    <t>Лобелия</t>
  </si>
  <si>
    <t>Тагетис</t>
  </si>
  <si>
    <t>Цинерария</t>
  </si>
  <si>
    <t>Целозия</t>
  </si>
  <si>
    <t>Львиный зев</t>
  </si>
  <si>
    <t xml:space="preserve">Сальвия </t>
  </si>
  <si>
    <t xml:space="preserve">Бегония </t>
  </si>
  <si>
    <t>Петуния  ампельная</t>
  </si>
  <si>
    <t>Петуния  махровая</t>
  </si>
  <si>
    <t xml:space="preserve">Петуния </t>
  </si>
  <si>
    <t>цена за един.</t>
  </si>
  <si>
    <t>№ П/П</t>
  </si>
  <si>
    <t>Отпускные цены на рассаду цветов</t>
  </si>
  <si>
    <t>от  7 мая 2015 года</t>
  </si>
  <si>
    <t xml:space="preserve">В.М. Цвирко  </t>
  </si>
  <si>
    <t xml:space="preserve">                                                      Утверждаю:</t>
  </si>
  <si>
    <t>ПРЕЙСКУРАНТ № 11</t>
  </si>
  <si>
    <t xml:space="preserve">Цена 1 кг. меда натурального разливного  62670 руб. </t>
  </si>
  <si>
    <t>Итого:</t>
  </si>
  <si>
    <t>Крышка металическая</t>
  </si>
  <si>
    <t>Банка стеклянная</t>
  </si>
  <si>
    <t>1 бан.      (1,4 кг.)</t>
  </si>
  <si>
    <t>Мед пчелиный</t>
  </si>
  <si>
    <t>Цена с НДС, руб.</t>
  </si>
  <si>
    <t>Сумма НДС, руб.</t>
  </si>
  <si>
    <t>Ставка НДС, %</t>
  </si>
  <si>
    <t>Отпускная цена , руб.</t>
  </si>
  <si>
    <t xml:space="preserve">   от 15  августа  2014 года</t>
  </si>
  <si>
    <t>разлитого в стеклянные банки весом 1.4кг.</t>
  </si>
  <si>
    <t xml:space="preserve"> меда   пчелиного  натурального                                                                           </t>
  </si>
  <si>
    <t>Расчет стоимости</t>
  </si>
  <si>
    <t>Экономист по ценам                                         Спарнюк О.А.</t>
  </si>
  <si>
    <t xml:space="preserve"> кг</t>
  </si>
  <si>
    <t>Мед пчелиный натуральный</t>
  </si>
  <si>
    <t>Цена с НДС</t>
  </si>
  <si>
    <t xml:space="preserve">Отпускная цена </t>
  </si>
  <si>
    <t>Отпускная  цена  на мед   пчелиный натуральный                                                                                 пчелиный натуральный разливной ( без упаковки ) за 1 кг.</t>
  </si>
  <si>
    <t>ПРЕЙСКУРАНТ № 15</t>
  </si>
  <si>
    <t>_________________ В.М.Цвирко</t>
  </si>
  <si>
    <t xml:space="preserve"> Директор ГОЛХУ "Стародорожский опытный лесхоз"</t>
  </si>
  <si>
    <t xml:space="preserve">   от 5  августа  2015 года</t>
  </si>
  <si>
    <t>ПРЕЙСКУРАНТ № 19</t>
  </si>
  <si>
    <t>Начальник ПЭО                                        Р.И. Туров</t>
  </si>
  <si>
    <t xml:space="preserve">   от 5 августа  2015 года</t>
  </si>
  <si>
    <t>Цена с НДС, руб., до деном</t>
  </si>
  <si>
    <t>Цена с НДС, р.к. после деном</t>
  </si>
  <si>
    <t>Цена 1 кг. меда натурального разливного  69163 руб.  - 6,92 руб</t>
  </si>
  <si>
    <t>Цена с НДС, руб до деном</t>
  </si>
  <si>
    <t>Цена с НДС, р. к. после деном</t>
  </si>
  <si>
    <t xml:space="preserve">   от 14 июня  2016 года</t>
  </si>
  <si>
    <t>ПРЕЙСКУРАНТ № 8</t>
  </si>
  <si>
    <t>Экономист по ценам                                    Н.И. Картун</t>
  </si>
  <si>
    <t>Гл. лесничий ГОЛХУ "Стародорожский опытный лесхоз"</t>
  </si>
  <si>
    <t>_________________ П. В. Чиж</t>
  </si>
  <si>
    <t xml:space="preserve">Цена с НДС, руб </t>
  </si>
  <si>
    <t>Цена 1 кг. меда натурального разливного   6,21 руб</t>
  </si>
  <si>
    <t xml:space="preserve">          Утверждаю:</t>
  </si>
  <si>
    <t xml:space="preserve">                                                        Директор ГОЛХУ "Стародорожский опытный лесхоз"</t>
  </si>
  <si>
    <t xml:space="preserve">                                        ____________________В.М.Цвирко</t>
  </si>
  <si>
    <t>ТУ РБ 00969296.004-97</t>
  </si>
  <si>
    <t>Отпускные цены на дерево новогоднее (ель, сосна), букет новогодний</t>
  </si>
  <si>
    <t xml:space="preserve">на условиях франко-склад лесничества, торговая точка г.Старые Дороги </t>
  </si>
  <si>
    <t>Наименование</t>
  </si>
  <si>
    <t>ед. изм.</t>
  </si>
  <si>
    <t>Отпускная цена</t>
  </si>
  <si>
    <t>НДС, %</t>
  </si>
  <si>
    <t>цена с НДС</t>
  </si>
  <si>
    <t>Дерево новогоднее (ель, сосна)</t>
  </si>
  <si>
    <t>до 1 м</t>
  </si>
  <si>
    <t>шт</t>
  </si>
  <si>
    <t>от 1.1 до 2.0 м</t>
  </si>
  <si>
    <t>от 2.1 до 3 м</t>
  </si>
  <si>
    <t xml:space="preserve">от 3.1 до 4 м </t>
  </si>
  <si>
    <t xml:space="preserve">от 4,1 до 5 м </t>
  </si>
  <si>
    <t>от 5.1 м -7 м</t>
  </si>
  <si>
    <t>от 7.1 м -9 м</t>
  </si>
  <si>
    <t>от 9.1 м -11 м</t>
  </si>
  <si>
    <t>от 11.1 м -13 м</t>
  </si>
  <si>
    <t>от 13.1 м -15 м</t>
  </si>
  <si>
    <t>Букет новогодний</t>
  </si>
  <si>
    <t>Экономист по ценам                                                   Н.И. Картун</t>
  </si>
  <si>
    <t xml:space="preserve">    от 1 декабря 2016 года</t>
  </si>
  <si>
    <t xml:space="preserve">                                                      ПРЕЙСКУРАНТ № 11</t>
  </si>
  <si>
    <t>действует и в январе 2017</t>
  </si>
  <si>
    <t>действует и в марте 2017</t>
  </si>
  <si>
    <t xml:space="preserve">11 мая 2017 </t>
  </si>
  <si>
    <t>Прейскурант № 12</t>
  </si>
  <si>
    <t>Отпускные цены  на услуги  по экологическому туризму</t>
  </si>
  <si>
    <t>1. Экскурсия по охотничьим угодьям</t>
  </si>
  <si>
    <t>2. Пешая прогулка по экологической тропе</t>
  </si>
  <si>
    <t>3. Велосипедная прогулка по экологической тропе</t>
  </si>
  <si>
    <t>Экономист по ценам                                Т.Н. Гришкевич</t>
  </si>
  <si>
    <t>1 экскурсия/чел.</t>
  </si>
  <si>
    <t>18 сентября 2017</t>
  </si>
  <si>
    <t>Прейскурант №16</t>
  </si>
  <si>
    <t>Экономист по ценам                                 Т.Н.Гришкевич</t>
  </si>
  <si>
    <t>18 сентября 2017  года</t>
  </si>
  <si>
    <t>Прейскурант № 17</t>
  </si>
  <si>
    <t>Экономист по ценам                                Т.Н.Гришкевич</t>
  </si>
  <si>
    <t>10. Услуга гостевой беседки с кухней</t>
  </si>
  <si>
    <t>11. Услуга гостевой беседки с кухней</t>
  </si>
  <si>
    <t>12. Услуга гостевой беседки с кухней</t>
  </si>
  <si>
    <t>13.Предоставление мест для ловли рыбы</t>
  </si>
  <si>
    <t>26 и более</t>
  </si>
  <si>
    <t>3. Пребывание в охотничьем  домике без ночевки</t>
  </si>
  <si>
    <t>5. Организация загонной охоты более 3-х чел.</t>
  </si>
  <si>
    <t xml:space="preserve">6. Организация индивид.коммерч. охоты </t>
  </si>
  <si>
    <t xml:space="preserve">7. Комплекс услуг дома охотника №1 </t>
  </si>
  <si>
    <t>4. Пребывание в охотничьем  домике без ночевки</t>
  </si>
  <si>
    <t>за час/ 8-15 чел.</t>
  </si>
  <si>
    <t>5. Пребывание в охотничьем  домике без ночевки</t>
  </si>
  <si>
    <t>за час/более 15  чел.</t>
  </si>
  <si>
    <t>6. Пользование бильярдом</t>
  </si>
  <si>
    <t>4. Организация загонной охоты</t>
  </si>
  <si>
    <t>6. Разделка дичи кабана</t>
  </si>
  <si>
    <t>1 шт.</t>
  </si>
  <si>
    <t>7. Разделка дичи косули</t>
  </si>
  <si>
    <t>Цена в руб. за един. измер.</t>
  </si>
  <si>
    <t>Цена в руб. за един. измерения без НДС</t>
  </si>
  <si>
    <t>10.Услуга гостевой беседки с кухней</t>
  </si>
  <si>
    <t>11.Услуга гостевой беседки с кухней</t>
  </si>
  <si>
    <t>12.Услуга гостевой беседки с кухней</t>
  </si>
  <si>
    <t>Прейскурант № 14</t>
  </si>
  <si>
    <t>от 26 и более чел/сут.</t>
  </si>
  <si>
    <t>8 часов лова</t>
  </si>
  <si>
    <t>Цена</t>
  </si>
  <si>
    <t>2. Пользование баней или сауной</t>
  </si>
  <si>
    <t xml:space="preserve">        </t>
  </si>
  <si>
    <t>на услуги при организации охотничьих туров с иностранными гражданами</t>
  </si>
  <si>
    <t xml:space="preserve">в организациях подчиненных Министерству лесного хозяйства  </t>
  </si>
  <si>
    <t>Республики Беларусь</t>
  </si>
  <si>
    <t>Получение разрешения на ввоз оружия (за единицу) и боеприасов</t>
  </si>
  <si>
    <t>1.</t>
  </si>
  <si>
    <t>Транспортные услуги, за исключением транспортных услуг при организации  охоты (за 1 км)</t>
  </si>
  <si>
    <t>2.</t>
  </si>
  <si>
    <t>Ветеринарное свидетельство на вывоз добытых трофеев (за каждую единицу)</t>
  </si>
  <si>
    <t>3.</t>
  </si>
  <si>
    <t>Организация индивидуальной охоты (с одного охотника за 1 сут)</t>
  </si>
  <si>
    <t>4.</t>
  </si>
  <si>
    <t>Первичная препарация трофеев(1шт.): кабан</t>
  </si>
  <si>
    <t>5.</t>
  </si>
  <si>
    <t xml:space="preserve">                                                             косуля</t>
  </si>
  <si>
    <t xml:space="preserve">                                                             лось</t>
  </si>
  <si>
    <t>Питание ( трехразовое при необходимости с 1 охотника за сутки)</t>
  </si>
  <si>
    <t>6.</t>
  </si>
  <si>
    <t>Проживание без питания с 1 охотника в сутки</t>
  </si>
  <si>
    <t>7.</t>
  </si>
  <si>
    <t>Сопровождающий (проживание и питание с 1 охотника за сутки)</t>
  </si>
  <si>
    <t>Первичная разделка туши (потрошение, снятие шкуры, обвалка): лось, олень, кабан, косуля европейская</t>
  </si>
  <si>
    <t>60,00/ 40,00 / 40,00 / 20,00</t>
  </si>
  <si>
    <t>Препарация трофея: лось, олень, кабан, косуля европейская</t>
  </si>
  <si>
    <t>50,00 / 50,00 / 20,00 / 30,00</t>
  </si>
  <si>
    <t>Стоимость охотничьих трофеев</t>
  </si>
  <si>
    <t>Лось. Тровей - рога с черепом без нижней челюсти:</t>
  </si>
  <si>
    <t>До 4,99 кг</t>
  </si>
  <si>
    <t>5,0 - 5,99 кг</t>
  </si>
  <si>
    <t>800 + 3,5 евро за 0,01 кг свыше 5,0 кг</t>
  </si>
  <si>
    <t>От 8,0 кг до 8,99 кг</t>
  </si>
  <si>
    <t>2350 + 8 за каждые 0,01 кг свыше 8 кг</t>
  </si>
  <si>
    <t>10 кг и более</t>
  </si>
  <si>
    <t>4150 + 15 за каждые 0,01 кг свыше 10 кг</t>
  </si>
  <si>
    <t>Отстрел взрослого не трофейного животного</t>
  </si>
  <si>
    <t>Отстрел самки</t>
  </si>
  <si>
    <t>Отстрел сеголетка</t>
  </si>
  <si>
    <t>Ранение: трофейный\ не трофейный \ самка \ сеголеток</t>
  </si>
  <si>
    <t>Косуля. Трофей - рога с черепом без нижней челюсти:</t>
  </si>
  <si>
    <t>150 - 199 г</t>
  </si>
  <si>
    <t>350 - 499 г</t>
  </si>
  <si>
    <t>350+5,5 евро за 1 г свыше 350 г</t>
  </si>
  <si>
    <t>500 г и более</t>
  </si>
  <si>
    <t>Отстрел не трофейного самца</t>
  </si>
  <si>
    <t>Отстрел взрослой самки</t>
  </si>
  <si>
    <t>Сеголеток</t>
  </si>
  <si>
    <t>Ранение (самец/самка/сеголеток)</t>
  </si>
  <si>
    <t>Волк</t>
  </si>
  <si>
    <t>ранение</t>
  </si>
  <si>
    <t>Лиса,енотовидная собака,куница,заяц</t>
  </si>
  <si>
    <t>Тетерев</t>
  </si>
  <si>
    <t>Ранение тетерева</t>
  </si>
  <si>
    <t>Вальдшнеп</t>
  </si>
  <si>
    <t>Селезень весной</t>
  </si>
  <si>
    <t>8.</t>
  </si>
  <si>
    <t>Гусь</t>
  </si>
  <si>
    <t>9.</t>
  </si>
  <si>
    <t>Куропатка</t>
  </si>
  <si>
    <t>10.</t>
  </si>
  <si>
    <t>Вяхирь</t>
  </si>
  <si>
    <t>11.</t>
  </si>
  <si>
    <t>Бекас</t>
  </si>
  <si>
    <t>12.</t>
  </si>
  <si>
    <t>Рябчик</t>
  </si>
  <si>
    <t>13.</t>
  </si>
  <si>
    <t>Бобр речной</t>
  </si>
  <si>
    <t>ПРИМЕЧАНИЕ:</t>
  </si>
  <si>
    <t>Вес трофеев определяется спустя 24 часа после окончательной варки и сушки на открытом воздухе. Если трофей взвешивается ранее указанного срока, то вес определяется с вычетом до 5%.</t>
  </si>
  <si>
    <t xml:space="preserve">2. </t>
  </si>
  <si>
    <t>В том случае, если охотник желает взять целую голову самца дикого кабана, то оценка производится из расчета. Что видимая часть клыков составляет 1/3 их общей длины.</t>
  </si>
  <si>
    <t>В случае добычи животного нормированных видов (кабан, косуля, лось, глухарь), пол, возраст или иные признаки которого не соответствуют указанным вразовом разрешении, взимается плата в двукратном размере стоимости указанное в договоре на охоту за каждое фактически добытое охотничье животное.</t>
  </si>
  <si>
    <t xml:space="preserve">Экономист по ценам  </t>
  </si>
  <si>
    <t>Т.Н.Гришкевич</t>
  </si>
  <si>
    <t>Стоимость услуги для одного охотника в сутки (руб.)</t>
  </si>
  <si>
    <t>До 6,99 кг</t>
  </si>
  <si>
    <t>От 7,0 кг до 8,99 кг</t>
  </si>
  <si>
    <t xml:space="preserve"> 9,0 кг и более</t>
  </si>
  <si>
    <t>1000 \ 800 \ 800 \ 400</t>
  </si>
  <si>
    <t>до 249 г</t>
  </si>
  <si>
    <t>250 - 349 г</t>
  </si>
  <si>
    <t>(125\125\75)</t>
  </si>
  <si>
    <t xml:space="preserve">При добыче охотничьего животного нормированных видов в случае превышения допустимого уровня содержания Сs137 плата за разовое разрешение не взимается, в то время, охотник добывший такое животное, дополнительно к сумме за организацию охоты и выставлении зверя на выстрел уплачивает сумму в размере: 50 руб.  за сеголетка, 70 руб. за животное ввозрасте до двух лет, 100 руб. за взрослое животное.  </t>
  </si>
  <si>
    <t>цены (руб.)</t>
  </si>
  <si>
    <t>в период с 30 декабря 2019г. по 2 января 2020 г.</t>
  </si>
  <si>
    <t>17 октября 2019</t>
  </si>
  <si>
    <t>Приложение к прейскуранту № 18</t>
  </si>
  <si>
    <t>Прейскурант № 18</t>
  </si>
  <si>
    <t>17 октября 2019г</t>
  </si>
  <si>
    <t>Прейскурант №19</t>
  </si>
  <si>
    <t>действует и в январе 2020</t>
  </si>
  <si>
    <t>3 января 2020 года</t>
  </si>
  <si>
    <t>3 января 2020  года</t>
  </si>
  <si>
    <t>Прейскурант № 8</t>
  </si>
  <si>
    <t>Приложение к прейскуранту № 8</t>
  </si>
  <si>
    <t>18 мая 2020  года</t>
  </si>
  <si>
    <t>Дом охотника №1</t>
  </si>
  <si>
    <t>Дом охотника №2</t>
  </si>
  <si>
    <t>1. Услуги проживания в домике охотника  (3-7 дней)</t>
  </si>
  <si>
    <t>2. Услуги проживания в домике охотника  (8-14 дней)</t>
  </si>
  <si>
    <t>3. Услуги проживания в домике охотника  (15 и более дней)</t>
  </si>
  <si>
    <t>Дополнительно могут быть предоставлены:</t>
  </si>
  <si>
    <t>5. Услуги за пользование баней</t>
  </si>
  <si>
    <t>1 сеанс</t>
  </si>
  <si>
    <t>6. Услуги за пользование сауной</t>
  </si>
  <si>
    <t>7. Дополнительный комплект белья</t>
  </si>
  <si>
    <t>1 комплект</t>
  </si>
  <si>
    <t>8. Пешая прогулка по экологической тропе</t>
  </si>
  <si>
    <t>9. Велосипедная прогулка по экологической тропе</t>
  </si>
  <si>
    <t>руб./чел.</t>
  </si>
  <si>
    <r>
      <t xml:space="preserve"> </t>
    </r>
    <r>
      <rPr>
        <b/>
        <sz val="14"/>
        <color indexed="8"/>
        <rFont val="Times New Roman"/>
        <family val="1"/>
      </rPr>
      <t>Примечание:</t>
    </r>
    <r>
      <rPr>
        <sz val="14"/>
        <color indexed="8"/>
        <rFont val="Times New Roman"/>
        <family val="1"/>
      </rPr>
      <t xml:space="preserve"> за нанесенный ущерб охотничьему домику (разбитая посуда, испорченная мебель и инвентарь, испорченная бытовая техника и электроприборы) стоимость возмещается исходя из закупочных цен.</t>
    </r>
  </si>
  <si>
    <t xml:space="preserve">Отпускные цены на услуги для семейной долгосрочной аренды  домов охотника </t>
  </si>
  <si>
    <t>Прейскурант № 20</t>
  </si>
  <si>
    <t>действует и в декабре 2020</t>
  </si>
  <si>
    <t>4 января 2021  года</t>
  </si>
  <si>
    <t>Прейскурант № 13</t>
  </si>
  <si>
    <t>Экономист по ценам                                М.А.Петух</t>
  </si>
  <si>
    <t>4 января 2021 г.</t>
  </si>
  <si>
    <t>Экономист по ценам                               М.А.Петух</t>
  </si>
  <si>
    <t>действует и в апреле 2021 года</t>
  </si>
  <si>
    <t xml:space="preserve">                                                                 действует и в апреле 2021 года</t>
  </si>
</sst>
</file>

<file path=xl/styles.xml><?xml version="1.0" encoding="utf-8"?>
<styleSheet xmlns="http://schemas.openxmlformats.org/spreadsheetml/2006/main">
  <numFmts count="4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_р_."/>
    <numFmt numFmtId="182" formatCode="#,##0.0"/>
    <numFmt numFmtId="183" formatCode="_-* #,##0.0_р_._-;\-* #,##0.0_р_._-;_-* &quot;-&quot;_р_._-;_-@_-"/>
    <numFmt numFmtId="184" formatCode="_-* #,##0.00_р_._-;\-* #,##0.00_р_._-;_-* &quot;-&quot;_р_._-;_-@_-"/>
    <numFmt numFmtId="185" formatCode="_-* #,##0.000_р_._-;\-* #,##0.000_р_._-;_-* &quot;-&quot;_р_._-;_-@_-"/>
    <numFmt numFmtId="186" formatCode="_-* #,##0.0000_р_._-;\-* #,##0.0000_р_._-;_-* &quot;-&quot;_р_._-;_-@_-"/>
    <numFmt numFmtId="187" formatCode="0.0000"/>
    <numFmt numFmtId="188" formatCode="0.000"/>
    <numFmt numFmtId="189" formatCode="#,##0.0_р_."/>
    <numFmt numFmtId="190" formatCode="#,##0.00_р_."/>
    <numFmt numFmtId="191" formatCode="0.000000"/>
    <numFmt numFmtId="192" formatCode="0.00000"/>
    <numFmt numFmtId="193" formatCode="0.0000000"/>
    <numFmt numFmtId="194" formatCode="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6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4"/>
      <name val="Times New Roman"/>
      <family val="1"/>
    </font>
    <font>
      <b/>
      <sz val="14"/>
      <name val="Arial Cyr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16" xfId="53" applyFont="1" applyBorder="1" applyAlignment="1">
      <alignment horizontal="center"/>
      <protection/>
    </xf>
    <xf numFmtId="0" fontId="0" fillId="0" borderId="0" xfId="53" applyFill="1">
      <alignment/>
      <protection/>
    </xf>
    <xf numFmtId="181" fontId="0" fillId="0" borderId="0" xfId="53" applyNumberFormat="1">
      <alignment/>
      <protection/>
    </xf>
    <xf numFmtId="181" fontId="7" fillId="0" borderId="0" xfId="53" applyNumberFormat="1" applyFont="1">
      <alignment/>
      <protection/>
    </xf>
    <xf numFmtId="181" fontId="3" fillId="0" borderId="0" xfId="53" applyNumberFormat="1" applyFont="1">
      <alignment/>
      <protection/>
    </xf>
    <xf numFmtId="3" fontId="11" fillId="0" borderId="16" xfId="53" applyNumberFormat="1" applyFont="1" applyBorder="1" applyAlignment="1">
      <alignment horizontal="center" vertical="center" readingOrder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left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6" xfId="53" applyFont="1" applyBorder="1" applyAlignment="1">
      <alignment horizontal="center"/>
      <protection/>
    </xf>
    <xf numFmtId="181" fontId="11" fillId="0" borderId="16" xfId="53" applyNumberFormat="1" applyFont="1" applyBorder="1" applyAlignment="1">
      <alignment horizontal="center" vertical="center" wrapText="1" readingOrder="1"/>
      <protection/>
    </xf>
    <xf numFmtId="0" fontId="11" fillId="0" borderId="16" xfId="53" applyFont="1" applyBorder="1" applyAlignment="1">
      <alignment horizontal="left" vertical="center" wrapText="1"/>
      <protection/>
    </xf>
    <xf numFmtId="0" fontId="11" fillId="0" borderId="16" xfId="53" applyFont="1" applyBorder="1" applyAlignment="1">
      <alignment horizontal="center" vertical="center"/>
      <protection/>
    </xf>
    <xf numFmtId="0" fontId="0" fillId="0" borderId="16" xfId="53" applyBorder="1">
      <alignment/>
      <protection/>
    </xf>
    <xf numFmtId="181" fontId="3" fillId="0" borderId="16" xfId="53" applyNumberFormat="1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181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181" fontId="3" fillId="0" borderId="0" xfId="53" applyNumberFormat="1" applyFont="1">
      <alignment/>
      <protection/>
    </xf>
    <xf numFmtId="0" fontId="3" fillId="0" borderId="0" xfId="53" applyFont="1">
      <alignment/>
      <protection/>
    </xf>
    <xf numFmtId="181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181" fontId="3" fillId="0" borderId="0" xfId="53" applyNumberFormat="1" applyFont="1" applyAlignment="1">
      <alignment/>
      <protection/>
    </xf>
    <xf numFmtId="0" fontId="3" fillId="0" borderId="0" xfId="53" applyFont="1" applyAlignment="1">
      <alignment/>
      <protection/>
    </xf>
    <xf numFmtId="0" fontId="16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" fontId="16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2" fontId="9" fillId="0" borderId="16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84" fontId="20" fillId="0" borderId="16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0" fontId="24" fillId="0" borderId="0" xfId="53" applyFont="1" applyAlignment="1">
      <alignment/>
      <protection/>
    </xf>
    <xf numFmtId="2" fontId="0" fillId="0" borderId="0" xfId="53" applyNumberFormat="1">
      <alignment/>
      <protection/>
    </xf>
    <xf numFmtId="2" fontId="3" fillId="0" borderId="16" xfId="53" applyNumberFormat="1" applyFont="1" applyBorder="1" applyAlignment="1">
      <alignment horizontal="center"/>
      <protection/>
    </xf>
    <xf numFmtId="184" fontId="19" fillId="0" borderId="16" xfId="0" applyNumberFormat="1" applyFont="1" applyBorder="1" applyAlignment="1">
      <alignment vertical="center"/>
    </xf>
    <xf numFmtId="184" fontId="1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/>
    </xf>
    <xf numFmtId="184" fontId="19" fillId="0" borderId="16" xfId="0" applyNumberFormat="1" applyFont="1" applyBorder="1" applyAlignment="1">
      <alignment horizontal="center" vertical="center"/>
    </xf>
    <xf numFmtId="184" fontId="19" fillId="0" borderId="17" xfId="0" applyNumberFormat="1" applyFont="1" applyBorder="1" applyAlignment="1">
      <alignment horizontal="center" vertical="center"/>
    </xf>
    <xf numFmtId="184" fontId="20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84" fontId="22" fillId="0" borderId="17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21" fillId="0" borderId="14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84" fontId="26" fillId="0" borderId="17" xfId="0" applyNumberFormat="1" applyFont="1" applyBorder="1" applyAlignment="1">
      <alignment horizontal="center" vertical="center"/>
    </xf>
    <xf numFmtId="184" fontId="26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16" xfId="0" applyBorder="1" applyAlignment="1">
      <alignment/>
    </xf>
    <xf numFmtId="0" fontId="20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 vertical="top"/>
    </xf>
    <xf numFmtId="184" fontId="2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2" fontId="20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6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3" fillId="0" borderId="24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11" fillId="0" borderId="24" xfId="53" applyFont="1" applyBorder="1" applyAlignment="1">
      <alignment horizontal="center"/>
      <protection/>
    </xf>
    <xf numFmtId="0" fontId="11" fillId="0" borderId="25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 wrapText="1"/>
      <protection/>
    </xf>
    <xf numFmtId="0" fontId="3" fillId="0" borderId="18" xfId="53" applyFont="1" applyBorder="1" applyAlignment="1">
      <alignment horizontal="center" wrapText="1"/>
      <protection/>
    </xf>
    <xf numFmtId="0" fontId="3" fillId="0" borderId="25" xfId="53" applyFont="1" applyBorder="1" applyAlignment="1">
      <alignment horizontal="center" wrapText="1"/>
      <protection/>
    </xf>
    <xf numFmtId="16" fontId="3" fillId="0" borderId="24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7" fillId="34" borderId="15" xfId="53" applyFont="1" applyFill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/>
      <protection/>
    </xf>
    <xf numFmtId="0" fontId="16" fillId="0" borderId="26" xfId="0" applyFont="1" applyBorder="1" applyAlignment="1">
      <alignment horizontal="left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9" fontId="16" fillId="0" borderId="13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/>
    </xf>
    <xf numFmtId="0" fontId="19" fillId="35" borderId="0" xfId="0" applyFont="1" applyFill="1" applyAlignment="1">
      <alignment horizontal="right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Fill="1" applyAlignment="1">
      <alignment horizontal="right"/>
      <protection/>
    </xf>
    <xf numFmtId="0" fontId="11" fillId="0" borderId="0" xfId="53" applyFont="1" applyAlignment="1">
      <alignment horizontal="right"/>
      <protection/>
    </xf>
    <xf numFmtId="0" fontId="10" fillId="0" borderId="0" xfId="53" applyFont="1" applyAlignment="1">
      <alignment horizontal="center"/>
      <protection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9" fillId="0" borderId="16" xfId="0" applyNumberFormat="1" applyFont="1" applyBorder="1" applyAlignment="1">
      <alignment vertical="center" wrapText="1"/>
    </xf>
    <xf numFmtId="184" fontId="19" fillId="0" borderId="13" xfId="0" applyNumberFormat="1" applyFont="1" applyBorder="1" applyAlignment="1">
      <alignment vertical="center"/>
    </xf>
    <xf numFmtId="184" fontId="19" fillId="0" borderId="17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4" fontId="20" fillId="0" borderId="16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184" fontId="19" fillId="0" borderId="16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vertical="center" wrapText="1"/>
    </xf>
    <xf numFmtId="184" fontId="22" fillId="0" borderId="22" xfId="0" applyNumberFormat="1" applyFont="1" applyBorder="1" applyAlignment="1">
      <alignment vertical="center" wrapText="1"/>
    </xf>
    <xf numFmtId="184" fontId="22" fillId="0" borderId="11" xfId="0" applyNumberFormat="1" applyFont="1" applyBorder="1" applyAlignment="1">
      <alignment vertical="center" wrapText="1"/>
    </xf>
    <xf numFmtId="184" fontId="22" fillId="0" borderId="23" xfId="0" applyNumberFormat="1" applyFont="1" applyBorder="1" applyAlignment="1">
      <alignment vertical="center" wrapText="1"/>
    </xf>
    <xf numFmtId="184" fontId="22" fillId="0" borderId="10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184" fontId="22" fillId="0" borderId="11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184" fontId="23" fillId="0" borderId="10" xfId="0" applyNumberFormat="1" applyFont="1" applyBorder="1" applyAlignment="1">
      <alignment vertical="center" wrapText="1"/>
    </xf>
    <xf numFmtId="184" fontId="23" fillId="0" borderId="22" xfId="0" applyNumberFormat="1" applyFont="1" applyBorder="1" applyAlignment="1">
      <alignment vertical="center" wrapText="1"/>
    </xf>
    <xf numFmtId="184" fontId="23" fillId="0" borderId="11" xfId="0" applyNumberFormat="1" applyFont="1" applyBorder="1" applyAlignment="1">
      <alignment vertical="center" wrapText="1"/>
    </xf>
    <xf numFmtId="184" fontId="23" fillId="0" borderId="23" xfId="0" applyNumberFormat="1" applyFont="1" applyBorder="1" applyAlignment="1">
      <alignment vertical="center" wrapText="1"/>
    </xf>
    <xf numFmtId="184" fontId="23" fillId="0" borderId="16" xfId="0" applyNumberFormat="1" applyFont="1" applyBorder="1" applyAlignment="1">
      <alignment vertical="center"/>
    </xf>
    <xf numFmtId="184" fontId="22" fillId="0" borderId="16" xfId="0" applyNumberFormat="1" applyFont="1" applyBorder="1" applyAlignment="1">
      <alignment vertical="center"/>
    </xf>
    <xf numFmtId="184" fontId="22" fillId="0" borderId="24" xfId="0" applyNumberFormat="1" applyFont="1" applyBorder="1" applyAlignment="1">
      <alignment vertical="center"/>
    </xf>
    <xf numFmtId="184" fontId="22" fillId="0" borderId="25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184" fontId="22" fillId="0" borderId="16" xfId="0" applyNumberFormat="1" applyFont="1" applyBorder="1" applyAlignment="1">
      <alignment vertical="center" wrapText="1"/>
    </xf>
    <xf numFmtId="184" fontId="22" fillId="0" borderId="13" xfId="0" applyNumberFormat="1" applyFont="1" applyBorder="1" applyAlignment="1">
      <alignment vertical="center"/>
    </xf>
    <xf numFmtId="184" fontId="22" fillId="0" borderId="17" xfId="0" applyNumberFormat="1" applyFont="1" applyBorder="1" applyAlignment="1">
      <alignment vertical="center"/>
    </xf>
    <xf numFmtId="184" fontId="23" fillId="0" borderId="16" xfId="0" applyNumberFormat="1" applyFont="1" applyBorder="1" applyAlignment="1">
      <alignment vertical="center" wrapText="1"/>
    </xf>
    <xf numFmtId="0" fontId="19" fillId="3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4" fontId="20" fillId="0" borderId="13" xfId="0" applyNumberFormat="1" applyFont="1" applyBorder="1" applyAlignment="1">
      <alignment horizontal="center" vertical="center"/>
    </xf>
    <xf numFmtId="184" fontId="20" fillId="0" borderId="1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84" fontId="19" fillId="0" borderId="13" xfId="0" applyNumberFormat="1" applyFont="1" applyBorder="1" applyAlignment="1">
      <alignment horizontal="center" vertical="center"/>
    </xf>
    <xf numFmtId="184" fontId="19" fillId="0" borderId="1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84" fontId="19" fillId="0" borderId="10" xfId="0" applyNumberFormat="1" applyFont="1" applyBorder="1" applyAlignment="1">
      <alignment horizontal="center" vertical="center"/>
    </xf>
    <xf numFmtId="184" fontId="19" fillId="0" borderId="22" xfId="0" applyNumberFormat="1" applyFont="1" applyBorder="1" applyAlignment="1">
      <alignment horizontal="center" vertical="center"/>
    </xf>
    <xf numFmtId="184" fontId="19" fillId="0" borderId="11" xfId="0" applyNumberFormat="1" applyFont="1" applyBorder="1" applyAlignment="1">
      <alignment horizontal="center" vertical="center"/>
    </xf>
    <xf numFmtId="184" fontId="19" fillId="0" borderId="23" xfId="0" applyNumberFormat="1" applyFont="1" applyBorder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/>
    </xf>
    <xf numFmtId="184" fontId="20" fillId="0" borderId="22" xfId="0" applyNumberFormat="1" applyFont="1" applyBorder="1" applyAlignment="1">
      <alignment horizontal="center" vertical="center"/>
    </xf>
    <xf numFmtId="184" fontId="20" fillId="0" borderId="11" xfId="0" applyNumberFormat="1" applyFont="1" applyBorder="1" applyAlignment="1">
      <alignment horizontal="center" vertical="center"/>
    </xf>
    <xf numFmtId="184" fontId="20" fillId="0" borderId="23" xfId="0" applyNumberFormat="1" applyFont="1" applyBorder="1" applyAlignment="1">
      <alignment horizontal="center" vertical="center"/>
    </xf>
    <xf numFmtId="184" fontId="20" fillId="0" borderId="24" xfId="0" applyNumberFormat="1" applyFont="1" applyBorder="1" applyAlignment="1">
      <alignment horizontal="center" vertical="center"/>
    </xf>
    <xf numFmtId="184" fontId="20" fillId="0" borderId="25" xfId="0" applyNumberFormat="1" applyFont="1" applyBorder="1" applyAlignment="1">
      <alignment horizontal="center" vertical="center"/>
    </xf>
    <xf numFmtId="184" fontId="19" fillId="0" borderId="24" xfId="0" applyNumberFormat="1" applyFont="1" applyBorder="1" applyAlignment="1">
      <alignment horizontal="center" vertical="center"/>
    </xf>
    <xf numFmtId="184" fontId="19" fillId="0" borderId="25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84" fontId="22" fillId="0" borderId="14" xfId="0" applyNumberFormat="1" applyFont="1" applyBorder="1" applyAlignment="1">
      <alignment horizontal="left" vertical="center"/>
    </xf>
    <xf numFmtId="184" fontId="22" fillId="0" borderId="17" xfId="0" applyNumberFormat="1" applyFont="1" applyBorder="1" applyAlignment="1">
      <alignment horizontal="left" vertical="center"/>
    </xf>
    <xf numFmtId="0" fontId="13" fillId="34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184" fontId="22" fillId="0" borderId="13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84" fontId="22" fillId="0" borderId="13" xfId="0" applyNumberFormat="1" applyFont="1" applyBorder="1" applyAlignment="1">
      <alignment horizontal="center" vertical="center"/>
    </xf>
    <xf numFmtId="184" fontId="22" fillId="0" borderId="17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13" fillId="34" borderId="15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20" fillId="0" borderId="13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184" fontId="1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84" fontId="2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6" fillId="33" borderId="15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G36"/>
  <sheetViews>
    <sheetView zoomScalePageLayoutView="0" workbookViewId="0" topLeftCell="A25">
      <selection activeCell="C26" sqref="C26"/>
    </sheetView>
  </sheetViews>
  <sheetFormatPr defaultColWidth="9.33203125" defaultRowHeight="12.75"/>
  <cols>
    <col min="1" max="1" width="9.33203125" style="36" customWidth="1"/>
    <col min="2" max="2" width="23.66015625" style="36" customWidth="1"/>
    <col min="3" max="3" width="11.83203125" style="36" customWidth="1"/>
    <col min="4" max="4" width="19.33203125" style="36" customWidth="1"/>
    <col min="5" max="5" width="20.5" style="36" customWidth="1"/>
    <col min="6" max="6" width="24" style="36" customWidth="1"/>
    <col min="7" max="7" width="15.33203125" style="36" customWidth="1"/>
    <col min="8" max="8" width="14.5" style="36" customWidth="1"/>
    <col min="9" max="16384" width="9.33203125" style="36" customWidth="1"/>
  </cols>
  <sheetData>
    <row r="4" spans="1:6" ht="15">
      <c r="A4" s="171" t="s">
        <v>120</v>
      </c>
      <c r="B4" s="171"/>
      <c r="C4" s="171"/>
      <c r="D4" s="171"/>
      <c r="E4" s="171"/>
      <c r="F4" s="171"/>
    </row>
    <row r="5" spans="1:6" ht="15">
      <c r="A5" s="171" t="s">
        <v>121</v>
      </c>
      <c r="B5" s="171"/>
      <c r="C5" s="171"/>
      <c r="D5" s="171"/>
      <c r="E5" s="171"/>
      <c r="F5" s="171"/>
    </row>
    <row r="6" ht="15">
      <c r="B6" s="58"/>
    </row>
    <row r="7" spans="1:6" ht="15">
      <c r="A7" s="171" t="s">
        <v>122</v>
      </c>
      <c r="B7" s="171"/>
      <c r="C7" s="171"/>
      <c r="D7" s="171"/>
      <c r="E7" s="171"/>
      <c r="F7" s="171"/>
    </row>
    <row r="8" spans="2:5" ht="15">
      <c r="B8" s="58"/>
      <c r="C8" s="58"/>
      <c r="D8" s="58"/>
      <c r="E8" s="58"/>
    </row>
    <row r="9" spans="2:6" ht="15">
      <c r="B9" s="58"/>
      <c r="C9" s="58"/>
      <c r="D9" s="172" t="s">
        <v>145</v>
      </c>
      <c r="E9" s="172"/>
      <c r="F9" s="172"/>
    </row>
    <row r="10" spans="2:5" ht="15">
      <c r="B10" s="58"/>
      <c r="C10" s="58"/>
      <c r="D10" s="58"/>
      <c r="E10" s="58"/>
    </row>
    <row r="11" spans="2:6" ht="15">
      <c r="B11" s="58"/>
      <c r="C11" s="58"/>
      <c r="D11" s="172" t="s">
        <v>123</v>
      </c>
      <c r="E11" s="172"/>
      <c r="F11" s="172"/>
    </row>
    <row r="12" spans="2:6" ht="15">
      <c r="B12" s="58"/>
      <c r="C12" s="58"/>
      <c r="D12" s="94"/>
      <c r="E12" s="94"/>
      <c r="F12" s="94"/>
    </row>
    <row r="13" spans="2:6" ht="15">
      <c r="B13" s="58"/>
      <c r="C13" s="58"/>
      <c r="D13" s="94"/>
      <c r="E13" s="94"/>
      <c r="F13" s="94"/>
    </row>
    <row r="14" spans="2:5" ht="15">
      <c r="B14" s="58"/>
      <c r="C14" s="58"/>
      <c r="D14" s="58"/>
      <c r="E14" s="58"/>
    </row>
    <row r="15" spans="1:6" ht="15.75">
      <c r="A15" s="173" t="s">
        <v>146</v>
      </c>
      <c r="B15" s="173"/>
      <c r="C15" s="173"/>
      <c r="D15" s="173"/>
      <c r="E15" s="173"/>
      <c r="F15" s="173"/>
    </row>
    <row r="16" spans="1:6" ht="15">
      <c r="A16" s="163" t="s">
        <v>124</v>
      </c>
      <c r="B16" s="163"/>
      <c r="C16" s="163"/>
      <c r="D16" s="163"/>
      <c r="E16" s="163"/>
      <c r="F16" s="163"/>
    </row>
    <row r="17" spans="1:6" ht="15">
      <c r="A17" s="163" t="s">
        <v>125</v>
      </c>
      <c r="B17" s="163"/>
      <c r="C17" s="163"/>
      <c r="D17" s="163"/>
      <c r="E17" s="163"/>
      <c r="F17" s="163"/>
    </row>
    <row r="19" spans="5:6" ht="15.75">
      <c r="E19" s="170" t="s">
        <v>147</v>
      </c>
      <c r="F19" s="170"/>
    </row>
    <row r="20" spans="1:6" ht="12.75">
      <c r="A20" s="164" t="s">
        <v>126</v>
      </c>
      <c r="B20" s="165"/>
      <c r="C20" s="168" t="s">
        <v>127</v>
      </c>
      <c r="D20" s="168" t="s">
        <v>128</v>
      </c>
      <c r="E20" s="168" t="s">
        <v>129</v>
      </c>
      <c r="F20" s="168" t="s">
        <v>130</v>
      </c>
    </row>
    <row r="21" spans="1:6" ht="17.25" customHeight="1">
      <c r="A21" s="166"/>
      <c r="B21" s="167"/>
      <c r="C21" s="169"/>
      <c r="D21" s="169"/>
      <c r="E21" s="169"/>
      <c r="F21" s="169"/>
    </row>
    <row r="22" spans="1:6" ht="15">
      <c r="A22" s="159" t="s">
        <v>131</v>
      </c>
      <c r="B22" s="160"/>
      <c r="C22" s="161"/>
      <c r="D22" s="52"/>
      <c r="E22" s="52"/>
      <c r="F22" s="52"/>
    </row>
    <row r="23" spans="1:7" ht="15">
      <c r="A23" s="155" t="s">
        <v>132</v>
      </c>
      <c r="B23" s="156"/>
      <c r="C23" s="38" t="s">
        <v>133</v>
      </c>
      <c r="D23" s="97">
        <v>4.17</v>
      </c>
      <c r="E23" s="97">
        <f aca="true" t="shared" si="0" ref="E23:E31">D23*20%</f>
        <v>0.8340000000000001</v>
      </c>
      <c r="F23" s="97">
        <f aca="true" t="shared" si="1" ref="F23:F31">E23+D23</f>
        <v>5.004</v>
      </c>
      <c r="G23" s="96"/>
    </row>
    <row r="24" spans="1:7" ht="15">
      <c r="A24" s="155" t="s">
        <v>134</v>
      </c>
      <c r="B24" s="156"/>
      <c r="C24" s="38" t="s">
        <v>133</v>
      </c>
      <c r="D24" s="97">
        <v>5.83</v>
      </c>
      <c r="E24" s="97">
        <f t="shared" si="0"/>
        <v>1.1660000000000001</v>
      </c>
      <c r="F24" s="97">
        <f t="shared" si="1"/>
        <v>6.996</v>
      </c>
      <c r="G24" s="96"/>
    </row>
    <row r="25" spans="1:7" ht="15">
      <c r="A25" s="155" t="s">
        <v>135</v>
      </c>
      <c r="B25" s="156"/>
      <c r="C25" s="38" t="s">
        <v>133</v>
      </c>
      <c r="D25" s="97">
        <v>7.5</v>
      </c>
      <c r="E25" s="97">
        <f t="shared" si="0"/>
        <v>1.5</v>
      </c>
      <c r="F25" s="97">
        <f t="shared" si="1"/>
        <v>9</v>
      </c>
      <c r="G25" s="96"/>
    </row>
    <row r="26" spans="1:7" ht="15">
      <c r="A26" s="155" t="s">
        <v>136</v>
      </c>
      <c r="B26" s="156"/>
      <c r="C26" s="38" t="s">
        <v>133</v>
      </c>
      <c r="D26" s="97">
        <v>19.17</v>
      </c>
      <c r="E26" s="97">
        <f t="shared" si="0"/>
        <v>3.8340000000000005</v>
      </c>
      <c r="F26" s="97">
        <f t="shared" si="1"/>
        <v>23.004</v>
      </c>
      <c r="G26" s="96"/>
    </row>
    <row r="27" spans="1:7" ht="15">
      <c r="A27" s="162" t="s">
        <v>137</v>
      </c>
      <c r="B27" s="156"/>
      <c r="C27" s="38" t="s">
        <v>133</v>
      </c>
      <c r="D27" s="97">
        <v>31.67</v>
      </c>
      <c r="E27" s="97">
        <f t="shared" si="0"/>
        <v>6.3340000000000005</v>
      </c>
      <c r="F27" s="97">
        <f t="shared" si="1"/>
        <v>38.004000000000005</v>
      </c>
      <c r="G27" s="96"/>
    </row>
    <row r="28" spans="1:7" ht="15">
      <c r="A28" s="155" t="s">
        <v>138</v>
      </c>
      <c r="B28" s="156"/>
      <c r="C28" s="38" t="s">
        <v>133</v>
      </c>
      <c r="D28" s="97">
        <v>45</v>
      </c>
      <c r="E28" s="97">
        <f t="shared" si="0"/>
        <v>9</v>
      </c>
      <c r="F28" s="97">
        <f t="shared" si="1"/>
        <v>54</v>
      </c>
      <c r="G28" s="96"/>
    </row>
    <row r="29" spans="1:7" ht="15">
      <c r="A29" s="155" t="s">
        <v>139</v>
      </c>
      <c r="B29" s="156"/>
      <c r="C29" s="38" t="s">
        <v>133</v>
      </c>
      <c r="D29" s="97">
        <v>64.17</v>
      </c>
      <c r="E29" s="97">
        <f t="shared" si="0"/>
        <v>12.834000000000001</v>
      </c>
      <c r="F29" s="97">
        <f t="shared" si="1"/>
        <v>77.004</v>
      </c>
      <c r="G29" s="96"/>
    </row>
    <row r="30" spans="1:7" ht="15">
      <c r="A30" s="155" t="s">
        <v>140</v>
      </c>
      <c r="B30" s="156"/>
      <c r="C30" s="38" t="s">
        <v>133</v>
      </c>
      <c r="D30" s="97">
        <v>83.33</v>
      </c>
      <c r="E30" s="97">
        <f t="shared" si="0"/>
        <v>16.666</v>
      </c>
      <c r="F30" s="97">
        <f t="shared" si="1"/>
        <v>99.996</v>
      </c>
      <c r="G30" s="96"/>
    </row>
    <row r="31" spans="1:7" ht="15">
      <c r="A31" s="155" t="s">
        <v>141</v>
      </c>
      <c r="B31" s="156"/>
      <c r="C31" s="38" t="s">
        <v>133</v>
      </c>
      <c r="D31" s="97">
        <v>101.67</v>
      </c>
      <c r="E31" s="97">
        <f t="shared" si="0"/>
        <v>20.334000000000003</v>
      </c>
      <c r="F31" s="97">
        <f t="shared" si="1"/>
        <v>122.004</v>
      </c>
      <c r="G31" s="96"/>
    </row>
    <row r="32" spans="1:7" ht="15">
      <c r="A32" s="155" t="s">
        <v>142</v>
      </c>
      <c r="B32" s="156"/>
      <c r="C32" s="38" t="s">
        <v>133</v>
      </c>
      <c r="D32" s="97">
        <v>120.83</v>
      </c>
      <c r="E32" s="97">
        <f>D32*20%</f>
        <v>24.166</v>
      </c>
      <c r="F32" s="97">
        <f>E32+D32</f>
        <v>144.996</v>
      </c>
      <c r="G32" s="96"/>
    </row>
    <row r="33" spans="1:7" ht="15">
      <c r="A33" s="157" t="s">
        <v>143</v>
      </c>
      <c r="B33" s="158"/>
      <c r="C33" s="38" t="s">
        <v>133</v>
      </c>
      <c r="D33" s="97">
        <v>1.25</v>
      </c>
      <c r="E33" s="97">
        <f>D33*20%</f>
        <v>0.25</v>
      </c>
      <c r="F33" s="97">
        <f>D33+E33</f>
        <v>1.5</v>
      </c>
      <c r="G33" s="96"/>
    </row>
    <row r="36" spans="1:6" ht="16.5">
      <c r="A36" s="95" t="s">
        <v>144</v>
      </c>
      <c r="B36" s="95"/>
      <c r="C36" s="95"/>
      <c r="D36" s="95"/>
      <c r="E36" s="95"/>
      <c r="F36" s="95"/>
    </row>
  </sheetData>
  <sheetProtection/>
  <mergeCells count="26">
    <mergeCell ref="A4:F4"/>
    <mergeCell ref="A5:F5"/>
    <mergeCell ref="A7:F7"/>
    <mergeCell ref="D9:F9"/>
    <mergeCell ref="D11:F11"/>
    <mergeCell ref="A15:F15"/>
    <mergeCell ref="A16:F16"/>
    <mergeCell ref="A17:F17"/>
    <mergeCell ref="A20:B21"/>
    <mergeCell ref="C20:C21"/>
    <mergeCell ref="D20:D21"/>
    <mergeCell ref="E20:E21"/>
    <mergeCell ref="F20:F21"/>
    <mergeCell ref="E19:F19"/>
    <mergeCell ref="A22:C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/>
  <pageMargins left="0.4330708661417323" right="0" top="1.1811023622047245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PageLayoutView="0" workbookViewId="0" topLeftCell="A85">
      <selection activeCell="C105" sqref="C105:F105"/>
    </sheetView>
  </sheetViews>
  <sheetFormatPr defaultColWidth="9.33203125" defaultRowHeight="12.75"/>
  <cols>
    <col min="1" max="1" width="43" style="0" customWidth="1"/>
    <col min="2" max="2" width="12.83203125" style="0" customWidth="1"/>
    <col min="3" max="3" width="18.33203125" style="0" customWidth="1"/>
    <col min="4" max="4" width="14.5" style="0" customWidth="1"/>
    <col min="5" max="5" width="14.66015625" style="0" customWidth="1"/>
    <col min="6" max="6" width="19.83203125" style="0" customWidth="1"/>
    <col min="7" max="7" width="16.33203125" style="0" hidden="1" customWidth="1"/>
    <col min="8" max="8" width="11.16015625" style="0" customWidth="1"/>
  </cols>
  <sheetData>
    <row r="1" spans="1:7" s="1" customFormat="1" ht="18" hidden="1">
      <c r="A1" s="82"/>
      <c r="B1" s="82"/>
      <c r="C1" s="82"/>
      <c r="D1" s="82"/>
      <c r="E1" s="82"/>
      <c r="F1" s="82"/>
      <c r="G1" s="81"/>
    </row>
    <row r="2" spans="1:6" ht="18" hidden="1">
      <c r="A2" s="63"/>
      <c r="B2" s="177" t="s">
        <v>21</v>
      </c>
      <c r="C2" s="177"/>
      <c r="D2" s="177"/>
      <c r="E2" s="177"/>
      <c r="F2" s="177"/>
    </row>
    <row r="3" spans="1:6" ht="18" hidden="1">
      <c r="A3" s="63"/>
      <c r="B3" s="76"/>
      <c r="C3" s="76"/>
      <c r="D3" s="76"/>
      <c r="E3" s="76"/>
      <c r="F3" s="76"/>
    </row>
    <row r="4" spans="1:7" ht="18" hidden="1">
      <c r="A4" s="80"/>
      <c r="B4" s="80" t="s">
        <v>103</v>
      </c>
      <c r="C4" s="80"/>
      <c r="D4" s="80"/>
      <c r="E4" s="80"/>
      <c r="F4" s="80"/>
      <c r="G4" s="63"/>
    </row>
    <row r="5" spans="1:7" ht="18" hidden="1">
      <c r="A5" s="63"/>
      <c r="B5" s="76"/>
      <c r="C5" s="76"/>
      <c r="D5" s="76"/>
      <c r="E5" s="76"/>
      <c r="F5" s="76"/>
      <c r="G5" s="63"/>
    </row>
    <row r="6" spans="1:7" ht="18" hidden="1">
      <c r="A6" s="63"/>
      <c r="B6" s="177" t="s">
        <v>102</v>
      </c>
      <c r="C6" s="177"/>
      <c r="D6" s="177"/>
      <c r="E6" s="177"/>
      <c r="F6" s="177"/>
      <c r="G6" s="63"/>
    </row>
    <row r="7" spans="1:6" ht="18" hidden="1">
      <c r="A7" s="63"/>
      <c r="B7" s="63"/>
      <c r="C7" s="63"/>
      <c r="D7" s="63"/>
      <c r="E7" s="63"/>
      <c r="F7" s="63"/>
    </row>
    <row r="8" spans="1:6" ht="18" hidden="1">
      <c r="A8" s="177" t="s">
        <v>91</v>
      </c>
      <c r="B8" s="177"/>
      <c r="C8" s="177"/>
      <c r="D8" s="177"/>
      <c r="E8" s="177"/>
      <c r="F8" s="177"/>
    </row>
    <row r="9" spans="1:6" ht="18" hidden="1">
      <c r="A9" s="63"/>
      <c r="B9" s="63"/>
      <c r="C9" s="63"/>
      <c r="E9" s="63"/>
      <c r="F9" s="63"/>
    </row>
    <row r="10" spans="1:6" ht="18" hidden="1">
      <c r="A10" s="63"/>
      <c r="B10" s="63"/>
      <c r="C10" s="63"/>
      <c r="D10" s="63"/>
      <c r="E10" s="63"/>
      <c r="F10" s="63"/>
    </row>
    <row r="11" spans="1:6" ht="18" hidden="1">
      <c r="A11" s="182" t="s">
        <v>101</v>
      </c>
      <c r="B11" s="182"/>
      <c r="C11" s="182"/>
      <c r="D11" s="182"/>
      <c r="E11" s="182"/>
      <c r="F11" s="182"/>
    </row>
    <row r="12" spans="1:6" ht="18" hidden="1">
      <c r="A12" s="183" t="s">
        <v>100</v>
      </c>
      <c r="B12" s="183"/>
      <c r="C12" s="183"/>
      <c r="D12" s="183"/>
      <c r="E12" s="183"/>
      <c r="F12" s="183"/>
    </row>
    <row r="13" spans="1:6" ht="18" hidden="1">
      <c r="A13" s="77"/>
      <c r="B13" s="77"/>
      <c r="C13" s="77"/>
      <c r="D13" s="77"/>
      <c r="E13" s="77"/>
      <c r="F13" s="77"/>
    </row>
    <row r="14" spans="1:6" ht="18" hidden="1">
      <c r="A14" s="195" t="s">
        <v>148</v>
      </c>
      <c r="B14" s="195"/>
      <c r="C14" s="79"/>
      <c r="D14" s="79"/>
      <c r="E14" s="79"/>
      <c r="F14" s="79"/>
    </row>
    <row r="15" spans="1:6" ht="54" hidden="1">
      <c r="A15" s="74" t="s">
        <v>37</v>
      </c>
      <c r="B15" s="75" t="s">
        <v>59</v>
      </c>
      <c r="C15" s="74" t="s">
        <v>99</v>
      </c>
      <c r="D15" s="74" t="s">
        <v>89</v>
      </c>
      <c r="E15" s="74" t="s">
        <v>88</v>
      </c>
      <c r="F15" s="74" t="s">
        <v>98</v>
      </c>
    </row>
    <row r="16" spans="1:6" ht="12.75" hidden="1">
      <c r="A16" s="191" t="s">
        <v>97</v>
      </c>
      <c r="B16" s="189" t="s">
        <v>96</v>
      </c>
      <c r="C16" s="191">
        <v>62670</v>
      </c>
      <c r="D16" s="179">
        <v>0.1</v>
      </c>
      <c r="E16" s="175">
        <f>C16*10%+1</f>
        <v>6268</v>
      </c>
      <c r="F16" s="175">
        <f>C16+E16</f>
        <v>68938</v>
      </c>
    </row>
    <row r="17" spans="1:6" ht="13.5" hidden="1" thickBot="1">
      <c r="A17" s="180"/>
      <c r="B17" s="194"/>
      <c r="C17" s="180"/>
      <c r="D17" s="180"/>
      <c r="E17" s="181"/>
      <c r="F17" s="181"/>
    </row>
    <row r="18" spans="1:6" ht="18" hidden="1">
      <c r="A18" s="78"/>
      <c r="B18" s="186"/>
      <c r="C18" s="187"/>
      <c r="D18" s="65"/>
      <c r="E18" s="188"/>
      <c r="F18" s="188"/>
    </row>
    <row r="19" spans="1:6" ht="18" hidden="1">
      <c r="A19" s="67"/>
      <c r="B19" s="186"/>
      <c r="C19" s="187"/>
      <c r="D19" s="65"/>
      <c r="E19" s="188"/>
      <c r="F19" s="188"/>
    </row>
    <row r="20" spans="1:6" ht="18" hidden="1">
      <c r="A20" s="178" t="s">
        <v>95</v>
      </c>
      <c r="B20" s="178"/>
      <c r="C20" s="178"/>
      <c r="D20" s="178"/>
      <c r="E20" s="178"/>
      <c r="F20" s="178"/>
    </row>
    <row r="21" ht="12.75" hidden="1"/>
    <row r="22" spans="1:7" ht="18" hidden="1">
      <c r="A22" s="63"/>
      <c r="B22" s="63"/>
      <c r="C22" s="63"/>
      <c r="D22" s="63"/>
      <c r="E22" s="63"/>
      <c r="F22" s="63"/>
      <c r="G22" s="63"/>
    </row>
    <row r="23" spans="1:7" ht="18" hidden="1">
      <c r="A23" s="182" t="s">
        <v>94</v>
      </c>
      <c r="B23" s="182"/>
      <c r="C23" s="182"/>
      <c r="D23" s="182"/>
      <c r="E23" s="182"/>
      <c r="F23" s="182"/>
      <c r="G23" s="63"/>
    </row>
    <row r="24" spans="1:7" ht="18" hidden="1">
      <c r="A24" s="183" t="s">
        <v>93</v>
      </c>
      <c r="B24" s="183"/>
      <c r="C24" s="183"/>
      <c r="D24" s="183"/>
      <c r="E24" s="183"/>
      <c r="F24" s="183"/>
      <c r="G24" s="63"/>
    </row>
    <row r="25" spans="1:7" ht="18" hidden="1">
      <c r="A25" s="178" t="s">
        <v>92</v>
      </c>
      <c r="B25" s="178"/>
      <c r="C25" s="178"/>
      <c r="D25" s="178"/>
      <c r="E25" s="178"/>
      <c r="F25" s="178"/>
      <c r="G25" s="63"/>
    </row>
    <row r="26" spans="1:7" ht="18" hidden="1">
      <c r="A26" s="23"/>
      <c r="B26" s="23"/>
      <c r="C26" s="23"/>
      <c r="D26" s="23"/>
      <c r="E26" s="23"/>
      <c r="F26" s="23"/>
      <c r="G26" s="63"/>
    </row>
    <row r="27" spans="1:7" ht="18" hidden="1">
      <c r="A27" s="177" t="s">
        <v>91</v>
      </c>
      <c r="B27" s="177"/>
      <c r="C27" s="177"/>
      <c r="D27" s="177"/>
      <c r="E27" s="177"/>
      <c r="F27" s="177"/>
      <c r="G27" s="63"/>
    </row>
    <row r="28" spans="1:7" ht="18" hidden="1">
      <c r="A28" s="63"/>
      <c r="B28" s="63"/>
      <c r="C28" s="63"/>
      <c r="D28" s="63"/>
      <c r="E28" s="63"/>
      <c r="F28" s="63"/>
      <c r="G28" s="63"/>
    </row>
    <row r="29" spans="1:7" ht="54" hidden="1">
      <c r="A29" s="74" t="s">
        <v>37</v>
      </c>
      <c r="B29" s="75" t="s">
        <v>59</v>
      </c>
      <c r="C29" s="74" t="s">
        <v>90</v>
      </c>
      <c r="D29" s="74" t="s">
        <v>89</v>
      </c>
      <c r="E29" s="74" t="s">
        <v>88</v>
      </c>
      <c r="F29" s="74" t="s">
        <v>87</v>
      </c>
      <c r="G29" s="63"/>
    </row>
    <row r="30" spans="1:7" ht="18" hidden="1">
      <c r="A30" s="184" t="s">
        <v>86</v>
      </c>
      <c r="B30" s="189" t="s">
        <v>85</v>
      </c>
      <c r="C30" s="191">
        <f>C16*1.4</f>
        <v>87738</v>
      </c>
      <c r="D30" s="191">
        <v>10</v>
      </c>
      <c r="E30" s="175">
        <f>C30*10%</f>
        <v>8773.800000000001</v>
      </c>
      <c r="F30" s="175">
        <f>C30+E30</f>
        <v>96511.8</v>
      </c>
      <c r="G30" s="63"/>
    </row>
    <row r="31" spans="1:7" ht="18" hidden="1">
      <c r="A31" s="185"/>
      <c r="B31" s="190"/>
      <c r="C31" s="192"/>
      <c r="D31" s="193"/>
      <c r="E31" s="176"/>
      <c r="F31" s="176"/>
      <c r="G31" s="63"/>
    </row>
    <row r="32" spans="1:7" ht="18" hidden="1">
      <c r="A32" s="73" t="s">
        <v>84</v>
      </c>
      <c r="B32" s="70" t="s">
        <v>10</v>
      </c>
      <c r="C32" s="69">
        <v>2190</v>
      </c>
      <c r="D32" s="69">
        <v>20</v>
      </c>
      <c r="E32" s="68">
        <f>C32*D32%</f>
        <v>438</v>
      </c>
      <c r="F32" s="68">
        <f>E32+C32</f>
        <v>2628</v>
      </c>
      <c r="G32" s="63"/>
    </row>
    <row r="33" spans="1:7" ht="18" hidden="1">
      <c r="A33" s="72" t="s">
        <v>83</v>
      </c>
      <c r="B33" s="70" t="s">
        <v>10</v>
      </c>
      <c r="C33" s="69">
        <v>715</v>
      </c>
      <c r="D33" s="69">
        <v>20</v>
      </c>
      <c r="E33" s="68">
        <f>C33*D33%</f>
        <v>143</v>
      </c>
      <c r="F33" s="68">
        <f>E33+C33</f>
        <v>858</v>
      </c>
      <c r="G33" s="63"/>
    </row>
    <row r="34" spans="1:7" ht="18" hidden="1">
      <c r="A34" s="71" t="s">
        <v>82</v>
      </c>
      <c r="B34" s="70"/>
      <c r="C34" s="69"/>
      <c r="D34" s="69"/>
      <c r="E34" s="68"/>
      <c r="F34" s="68">
        <f>F30+F32+F33+2</f>
        <v>99999.8</v>
      </c>
      <c r="G34" s="63"/>
    </row>
    <row r="35" spans="1:7" ht="18" hidden="1">
      <c r="A35" s="174" t="s">
        <v>81</v>
      </c>
      <c r="B35" s="174"/>
      <c r="C35" s="174"/>
      <c r="D35" s="174"/>
      <c r="E35" s="174"/>
      <c r="F35" s="64"/>
      <c r="G35" s="63"/>
    </row>
    <row r="36" spans="1:7" ht="18" hidden="1">
      <c r="A36" s="67"/>
      <c r="B36" s="66"/>
      <c r="C36" s="65"/>
      <c r="D36" s="65"/>
      <c r="E36" s="64"/>
      <c r="F36" s="64"/>
      <c r="G36" s="63"/>
    </row>
    <row r="37" spans="1:7" ht="19.5" customHeight="1" hidden="1">
      <c r="A37" s="178" t="str">
        <f>A20</f>
        <v>Экономист по ценам                                         Спарнюк О.А.</v>
      </c>
      <c r="B37" s="178"/>
      <c r="C37" s="178"/>
      <c r="D37" s="178"/>
      <c r="E37" s="178"/>
      <c r="F37" s="178"/>
      <c r="G37" s="63"/>
    </row>
    <row r="38" ht="12.75" hidden="1"/>
    <row r="39" ht="12.75" hidden="1"/>
    <row r="40" spans="1:6" ht="18" hidden="1">
      <c r="A40" s="63"/>
      <c r="B40" s="177" t="s">
        <v>21</v>
      </c>
      <c r="C40" s="177"/>
      <c r="D40" s="177"/>
      <c r="E40" s="177"/>
      <c r="F40" s="177"/>
    </row>
    <row r="41" spans="1:6" ht="18" hidden="1">
      <c r="A41" s="63"/>
      <c r="B41" s="76"/>
      <c r="C41" s="76"/>
      <c r="D41" s="76"/>
      <c r="E41" s="76"/>
      <c r="F41" s="76"/>
    </row>
    <row r="42" spans="1:6" ht="18" hidden="1">
      <c r="A42" s="80"/>
      <c r="B42" s="80" t="s">
        <v>103</v>
      </c>
      <c r="C42" s="80"/>
      <c r="D42" s="80"/>
      <c r="E42" s="80"/>
      <c r="F42" s="80"/>
    </row>
    <row r="43" spans="1:6" ht="18" hidden="1">
      <c r="A43" s="63"/>
      <c r="B43" s="76"/>
      <c r="C43" s="76"/>
      <c r="D43" s="76"/>
      <c r="E43" s="76"/>
      <c r="F43" s="76"/>
    </row>
    <row r="44" spans="1:6" ht="18" hidden="1">
      <c r="A44" s="63"/>
      <c r="B44" s="177" t="s">
        <v>102</v>
      </c>
      <c r="C44" s="177"/>
      <c r="D44" s="177"/>
      <c r="E44" s="177"/>
      <c r="F44" s="177"/>
    </row>
    <row r="45" spans="1:6" ht="18" hidden="1">
      <c r="A45" s="63"/>
      <c r="B45" s="63"/>
      <c r="C45" s="63"/>
      <c r="D45" s="63"/>
      <c r="E45" s="63"/>
      <c r="F45" s="63"/>
    </row>
    <row r="46" spans="1:6" ht="18" hidden="1">
      <c r="A46" s="177" t="s">
        <v>104</v>
      </c>
      <c r="B46" s="177"/>
      <c r="C46" s="177"/>
      <c r="D46" s="177"/>
      <c r="E46" s="177"/>
      <c r="F46" s="177"/>
    </row>
    <row r="47" spans="1:6" ht="18" hidden="1">
      <c r="A47" s="63"/>
      <c r="B47" s="63"/>
      <c r="C47" s="63"/>
      <c r="D47" s="63"/>
      <c r="E47" s="63"/>
      <c r="F47" s="63"/>
    </row>
    <row r="48" spans="1:6" ht="18" hidden="1">
      <c r="A48" s="63"/>
      <c r="B48" s="63"/>
      <c r="C48" s="63"/>
      <c r="D48" s="63"/>
      <c r="E48" s="63"/>
      <c r="F48" s="63"/>
    </row>
    <row r="49" spans="1:6" ht="18" hidden="1">
      <c r="A49" s="182" t="s">
        <v>105</v>
      </c>
      <c r="B49" s="182"/>
      <c r="C49" s="182"/>
      <c r="D49" s="182"/>
      <c r="E49" s="182"/>
      <c r="F49" s="182"/>
    </row>
    <row r="50" spans="1:6" ht="18" customHeight="1" hidden="1">
      <c r="A50" s="183" t="s">
        <v>100</v>
      </c>
      <c r="B50" s="183"/>
      <c r="C50" s="183"/>
      <c r="D50" s="183"/>
      <c r="E50" s="183"/>
      <c r="F50" s="183"/>
    </row>
    <row r="51" spans="1:6" ht="18" hidden="1">
      <c r="A51" s="77"/>
      <c r="B51" s="77"/>
      <c r="C51" s="77"/>
      <c r="D51" s="77"/>
      <c r="E51" s="77"/>
      <c r="F51" s="77"/>
    </row>
    <row r="52" spans="1:6" ht="18.75" hidden="1" thickBot="1">
      <c r="A52" s="79"/>
      <c r="B52" s="196" t="s">
        <v>148</v>
      </c>
      <c r="C52" s="196"/>
      <c r="D52" s="196"/>
      <c r="E52" s="196"/>
      <c r="F52" s="79"/>
    </row>
    <row r="53" spans="1:7" ht="72" hidden="1">
      <c r="A53" s="86" t="s">
        <v>37</v>
      </c>
      <c r="B53" s="87" t="s">
        <v>59</v>
      </c>
      <c r="C53" s="88" t="s">
        <v>99</v>
      </c>
      <c r="D53" s="88" t="s">
        <v>89</v>
      </c>
      <c r="E53" s="88" t="s">
        <v>88</v>
      </c>
      <c r="F53" s="88" t="s">
        <v>111</v>
      </c>
      <c r="G53" s="89" t="s">
        <v>112</v>
      </c>
    </row>
    <row r="54" spans="1:7" ht="12.75" customHeight="1" hidden="1">
      <c r="A54" s="197" t="s">
        <v>97</v>
      </c>
      <c r="B54" s="189" t="s">
        <v>96</v>
      </c>
      <c r="C54" s="191">
        <v>69163</v>
      </c>
      <c r="D54" s="179">
        <v>0.1</v>
      </c>
      <c r="E54" s="175">
        <f>C54*10%+1</f>
        <v>6917.3</v>
      </c>
      <c r="F54" s="175">
        <f>C54+E54</f>
        <v>76080.3</v>
      </c>
      <c r="G54" s="201">
        <f>F54/10000</f>
        <v>7.60803</v>
      </c>
    </row>
    <row r="55" spans="1:7" ht="13.5" customHeight="1" hidden="1" thickBot="1">
      <c r="A55" s="198"/>
      <c r="B55" s="194"/>
      <c r="C55" s="180"/>
      <c r="D55" s="180"/>
      <c r="E55" s="181"/>
      <c r="F55" s="181"/>
      <c r="G55" s="202"/>
    </row>
    <row r="56" spans="1:6" ht="18" hidden="1">
      <c r="A56" s="78"/>
      <c r="B56" s="186"/>
      <c r="C56" s="187"/>
      <c r="D56" s="65"/>
      <c r="E56" s="188"/>
      <c r="F56" s="188"/>
    </row>
    <row r="57" spans="1:6" ht="18" hidden="1">
      <c r="A57" s="67"/>
      <c r="B57" s="186"/>
      <c r="C57" s="187"/>
      <c r="D57" s="65"/>
      <c r="E57" s="188"/>
      <c r="F57" s="188"/>
    </row>
    <row r="58" spans="1:6" ht="18" hidden="1">
      <c r="A58" s="178" t="s">
        <v>106</v>
      </c>
      <c r="B58" s="178"/>
      <c r="C58" s="178"/>
      <c r="D58" s="178"/>
      <c r="E58" s="178"/>
      <c r="F58" s="178"/>
    </row>
    <row r="59" ht="12.75" hidden="1"/>
    <row r="60" spans="1:6" ht="18" hidden="1">
      <c r="A60" s="63"/>
      <c r="B60" s="63"/>
      <c r="C60" s="63"/>
      <c r="D60" s="63"/>
      <c r="E60" s="63"/>
      <c r="F60" s="63"/>
    </row>
    <row r="61" spans="1:6" ht="18" hidden="1">
      <c r="A61" s="182" t="s">
        <v>94</v>
      </c>
      <c r="B61" s="182"/>
      <c r="C61" s="182"/>
      <c r="D61" s="182"/>
      <c r="E61" s="182"/>
      <c r="F61" s="182"/>
    </row>
    <row r="62" spans="1:6" ht="18" customHeight="1" hidden="1">
      <c r="A62" s="183" t="s">
        <v>93</v>
      </c>
      <c r="B62" s="183"/>
      <c r="C62" s="183"/>
      <c r="D62" s="183"/>
      <c r="E62" s="183"/>
      <c r="F62" s="183"/>
    </row>
    <row r="63" spans="1:6" ht="18" hidden="1">
      <c r="A63" s="178" t="s">
        <v>92</v>
      </c>
      <c r="B63" s="178"/>
      <c r="C63" s="178"/>
      <c r="D63" s="178"/>
      <c r="E63" s="178"/>
      <c r="F63" s="178"/>
    </row>
    <row r="64" spans="1:6" ht="18" hidden="1">
      <c r="A64" s="23"/>
      <c r="B64" s="23"/>
      <c r="C64" s="23"/>
      <c r="D64" s="23"/>
      <c r="E64" s="23"/>
      <c r="F64" s="23"/>
    </row>
    <row r="65" spans="1:6" ht="18" hidden="1">
      <c r="A65" s="177" t="s">
        <v>107</v>
      </c>
      <c r="B65" s="177"/>
      <c r="C65" s="177"/>
      <c r="D65" s="177"/>
      <c r="E65" s="177"/>
      <c r="F65" s="177"/>
    </row>
    <row r="66" spans="1:6" ht="18" hidden="1">
      <c r="A66" s="63"/>
      <c r="B66" s="63"/>
      <c r="C66" s="196" t="s">
        <v>148</v>
      </c>
      <c r="D66" s="196"/>
      <c r="E66" s="196"/>
      <c r="F66" s="196"/>
    </row>
    <row r="67" spans="1:7" ht="72" hidden="1">
      <c r="A67" s="74" t="s">
        <v>37</v>
      </c>
      <c r="B67" s="75" t="s">
        <v>59</v>
      </c>
      <c r="C67" s="74" t="s">
        <v>90</v>
      </c>
      <c r="D67" s="74" t="s">
        <v>89</v>
      </c>
      <c r="E67" s="74" t="s">
        <v>88</v>
      </c>
      <c r="F67" s="74" t="s">
        <v>108</v>
      </c>
      <c r="G67" s="74" t="s">
        <v>109</v>
      </c>
    </row>
    <row r="68" spans="1:7" ht="12.75" customHeight="1" hidden="1">
      <c r="A68" s="184" t="s">
        <v>86</v>
      </c>
      <c r="B68" s="189" t="s">
        <v>85</v>
      </c>
      <c r="C68" s="191">
        <v>96829</v>
      </c>
      <c r="D68" s="191">
        <v>10</v>
      </c>
      <c r="E68" s="175">
        <f>C68*10%</f>
        <v>9682.9</v>
      </c>
      <c r="F68" s="175">
        <f>C68+E68</f>
        <v>106511.9</v>
      </c>
      <c r="G68" s="199">
        <f>F68/10000</f>
        <v>10.65119</v>
      </c>
    </row>
    <row r="69" spans="1:7" ht="25.5" customHeight="1" hidden="1">
      <c r="A69" s="185"/>
      <c r="B69" s="190"/>
      <c r="C69" s="192"/>
      <c r="D69" s="193"/>
      <c r="E69" s="176"/>
      <c r="F69" s="176"/>
      <c r="G69" s="200"/>
    </row>
    <row r="70" spans="1:7" ht="18.75" hidden="1">
      <c r="A70" s="73" t="s">
        <v>84</v>
      </c>
      <c r="B70" s="70" t="s">
        <v>10</v>
      </c>
      <c r="C70" s="69">
        <v>2190</v>
      </c>
      <c r="D70" s="69">
        <v>20</v>
      </c>
      <c r="E70" s="68">
        <f>C70*D70%</f>
        <v>438</v>
      </c>
      <c r="F70" s="68">
        <f>E70+C70</f>
        <v>2628</v>
      </c>
      <c r="G70" s="85">
        <f>F70/10000</f>
        <v>0.2628</v>
      </c>
    </row>
    <row r="71" spans="1:7" ht="18.75" hidden="1">
      <c r="A71" s="72" t="s">
        <v>83</v>
      </c>
      <c r="B71" s="70" t="s">
        <v>10</v>
      </c>
      <c r="C71" s="69">
        <v>715</v>
      </c>
      <c r="D71" s="69">
        <v>20</v>
      </c>
      <c r="E71" s="68">
        <f>C71*D71%</f>
        <v>143</v>
      </c>
      <c r="F71" s="68">
        <f>E71+C71</f>
        <v>858</v>
      </c>
      <c r="G71" s="85">
        <f>F71/10000</f>
        <v>0.0858</v>
      </c>
    </row>
    <row r="72" spans="1:7" ht="18.75" hidden="1">
      <c r="A72" s="71" t="s">
        <v>82</v>
      </c>
      <c r="B72" s="70"/>
      <c r="C72" s="69"/>
      <c r="D72" s="69"/>
      <c r="E72" s="68"/>
      <c r="F72" s="68">
        <f>F68+F70+F71+2</f>
        <v>109999.9</v>
      </c>
      <c r="G72" s="85">
        <f>F72/10000</f>
        <v>10.999989999999999</v>
      </c>
    </row>
    <row r="73" spans="1:7" ht="18" hidden="1">
      <c r="A73" s="174" t="s">
        <v>110</v>
      </c>
      <c r="B73" s="174"/>
      <c r="C73" s="174"/>
      <c r="D73" s="174"/>
      <c r="E73" s="174"/>
      <c r="F73" s="64"/>
      <c r="G73" s="84"/>
    </row>
    <row r="74" spans="1:6" ht="18" hidden="1">
      <c r="A74" s="67"/>
      <c r="B74" s="66"/>
      <c r="C74" s="65"/>
      <c r="D74" s="65"/>
      <c r="E74" s="64"/>
      <c r="F74" s="64"/>
    </row>
    <row r="75" spans="1:6" ht="18" hidden="1">
      <c r="A75" s="178" t="s">
        <v>106</v>
      </c>
      <c r="B75" s="178"/>
      <c r="C75" s="178"/>
      <c r="D75" s="178"/>
      <c r="E75" s="178"/>
      <c r="F75" s="178"/>
    </row>
    <row r="79" spans="1:6" ht="18">
      <c r="A79" s="63"/>
      <c r="B79" s="177" t="s">
        <v>21</v>
      </c>
      <c r="C79" s="177"/>
      <c r="D79" s="177"/>
      <c r="E79" s="177"/>
      <c r="F79" s="177"/>
    </row>
    <row r="80" spans="1:6" ht="18">
      <c r="A80" s="63"/>
      <c r="B80" s="76"/>
      <c r="C80" s="76"/>
      <c r="D80" s="76"/>
      <c r="E80" s="76"/>
      <c r="F80" s="76"/>
    </row>
    <row r="81" spans="1:6" ht="18">
      <c r="A81" s="80"/>
      <c r="B81" s="80" t="s">
        <v>116</v>
      </c>
      <c r="C81" s="80"/>
      <c r="D81" s="80"/>
      <c r="E81" s="80"/>
      <c r="F81" s="80"/>
    </row>
    <row r="82" spans="1:6" ht="18">
      <c r="A82" s="63"/>
      <c r="B82" s="76"/>
      <c r="C82" s="76"/>
      <c r="D82" s="76"/>
      <c r="E82" s="76"/>
      <c r="F82" s="76"/>
    </row>
    <row r="83" spans="1:6" ht="18">
      <c r="A83" s="63"/>
      <c r="B83" s="177" t="s">
        <v>117</v>
      </c>
      <c r="C83" s="177"/>
      <c r="D83" s="177"/>
      <c r="E83" s="177"/>
      <c r="F83" s="177"/>
    </row>
    <row r="84" spans="1:6" ht="18">
      <c r="A84" s="63"/>
      <c r="B84" s="63"/>
      <c r="C84" s="63"/>
      <c r="D84" s="63"/>
      <c r="E84" s="63"/>
      <c r="F84" s="63"/>
    </row>
    <row r="85" spans="1:6" ht="18">
      <c r="A85" s="177" t="s">
        <v>113</v>
      </c>
      <c r="B85" s="177"/>
      <c r="C85" s="177"/>
      <c r="D85" s="177"/>
      <c r="E85" s="177"/>
      <c r="F85" s="177"/>
    </row>
    <row r="86" spans="1:6" ht="18">
      <c r="A86" s="63"/>
      <c r="B86" s="63"/>
      <c r="C86" s="63"/>
      <c r="D86" s="63"/>
      <c r="E86" s="63"/>
      <c r="F86" s="63"/>
    </row>
    <row r="87" spans="1:6" ht="18">
      <c r="A87" s="63"/>
      <c r="B87" s="63"/>
      <c r="C87" s="63"/>
      <c r="D87" s="63"/>
      <c r="E87" s="63"/>
      <c r="F87" s="63"/>
    </row>
    <row r="88" spans="1:6" ht="18">
      <c r="A88" s="182" t="s">
        <v>114</v>
      </c>
      <c r="B88" s="182"/>
      <c r="C88" s="182"/>
      <c r="D88" s="182"/>
      <c r="E88" s="182"/>
      <c r="F88" s="182"/>
    </row>
    <row r="89" spans="1:6" ht="18">
      <c r="A89" s="183" t="s">
        <v>100</v>
      </c>
      <c r="B89" s="183"/>
      <c r="C89" s="183"/>
      <c r="D89" s="183"/>
      <c r="E89" s="183"/>
      <c r="F89" s="183"/>
    </row>
    <row r="90" spans="1:6" ht="18">
      <c r="A90" s="77"/>
      <c r="B90" s="77"/>
      <c r="C90" s="77"/>
      <c r="D90" s="77"/>
      <c r="E90" s="77"/>
      <c r="F90" s="77"/>
    </row>
    <row r="91" spans="1:6" ht="18.75" thickBot="1">
      <c r="A91" s="79"/>
      <c r="B91" s="196" t="s">
        <v>148</v>
      </c>
      <c r="C91" s="196"/>
      <c r="D91" s="196"/>
      <c r="E91" s="196"/>
      <c r="F91" s="79"/>
    </row>
    <row r="92" spans="1:7" ht="72">
      <c r="A92" s="86" t="s">
        <v>37</v>
      </c>
      <c r="B92" s="87" t="s">
        <v>59</v>
      </c>
      <c r="C92" s="88" t="s">
        <v>99</v>
      </c>
      <c r="D92" s="88" t="s">
        <v>89</v>
      </c>
      <c r="E92" s="88" t="s">
        <v>88</v>
      </c>
      <c r="F92" s="88" t="s">
        <v>118</v>
      </c>
      <c r="G92" s="89" t="s">
        <v>112</v>
      </c>
    </row>
    <row r="93" spans="1:7" ht="12.75">
      <c r="A93" s="197" t="s">
        <v>97</v>
      </c>
      <c r="B93" s="189" t="s">
        <v>96</v>
      </c>
      <c r="C93" s="191">
        <v>6.21</v>
      </c>
      <c r="D93" s="179">
        <v>0.1</v>
      </c>
      <c r="E93" s="203">
        <f>C93*10%+1</f>
        <v>1.621</v>
      </c>
      <c r="F93" s="203">
        <f>C93+E93</f>
        <v>7.8309999999999995</v>
      </c>
      <c r="G93" s="201">
        <f>F93/10000</f>
        <v>0.0007830999999999999</v>
      </c>
    </row>
    <row r="94" spans="1:7" ht="13.5" thickBot="1">
      <c r="A94" s="198"/>
      <c r="B94" s="194"/>
      <c r="C94" s="180"/>
      <c r="D94" s="180"/>
      <c r="E94" s="204"/>
      <c r="F94" s="204"/>
      <c r="G94" s="202"/>
    </row>
    <row r="95" spans="1:6" ht="18">
      <c r="A95" s="78"/>
      <c r="B95" s="186"/>
      <c r="C95" s="187"/>
      <c r="D95" s="65"/>
      <c r="E95" s="188"/>
      <c r="F95" s="188"/>
    </row>
    <row r="96" spans="1:6" ht="18">
      <c r="A96" s="67"/>
      <c r="B96" s="186"/>
      <c r="C96" s="187"/>
      <c r="D96" s="65"/>
      <c r="E96" s="188"/>
      <c r="F96" s="188"/>
    </row>
    <row r="97" spans="1:6" ht="18">
      <c r="A97" s="178" t="s">
        <v>115</v>
      </c>
      <c r="B97" s="178"/>
      <c r="C97" s="178"/>
      <c r="D97" s="178"/>
      <c r="E97" s="178"/>
      <c r="F97" s="178"/>
    </row>
    <row r="99" spans="1:6" ht="18">
      <c r="A99" s="63"/>
      <c r="B99" s="63"/>
      <c r="C99" s="63"/>
      <c r="D99" s="63"/>
      <c r="E99" s="63"/>
      <c r="F99" s="63"/>
    </row>
    <row r="100" spans="1:6" ht="18">
      <c r="A100" s="182" t="s">
        <v>94</v>
      </c>
      <c r="B100" s="182"/>
      <c r="C100" s="182"/>
      <c r="D100" s="182"/>
      <c r="E100" s="182"/>
      <c r="F100" s="182"/>
    </row>
    <row r="101" spans="1:6" ht="18">
      <c r="A101" s="183" t="s">
        <v>93</v>
      </c>
      <c r="B101" s="183"/>
      <c r="C101" s="183"/>
      <c r="D101" s="183"/>
      <c r="E101" s="183"/>
      <c r="F101" s="183"/>
    </row>
    <row r="102" spans="1:6" ht="18">
      <c r="A102" s="178" t="s">
        <v>92</v>
      </c>
      <c r="B102" s="178"/>
      <c r="C102" s="178"/>
      <c r="D102" s="178"/>
      <c r="E102" s="178"/>
      <c r="F102" s="178"/>
    </row>
    <row r="103" spans="1:6" ht="18">
      <c r="A103" s="23"/>
      <c r="B103" s="23"/>
      <c r="C103" s="23"/>
      <c r="D103" s="23"/>
      <c r="E103" s="23"/>
      <c r="F103" s="23"/>
    </row>
    <row r="104" spans="1:6" ht="18">
      <c r="A104" s="177" t="str">
        <f>A85</f>
        <v>   от 14 июня  2016 года</v>
      </c>
      <c r="B104" s="177"/>
      <c r="C104" s="177"/>
      <c r="D104" s="177"/>
      <c r="E104" s="177"/>
      <c r="F104" s="177"/>
    </row>
    <row r="105" spans="1:6" ht="18">
      <c r="A105" s="63"/>
      <c r="B105" s="63"/>
      <c r="C105" s="196" t="s">
        <v>148</v>
      </c>
      <c r="D105" s="196"/>
      <c r="E105" s="196"/>
      <c r="F105" s="196"/>
    </row>
    <row r="106" spans="1:7" ht="72">
      <c r="A106" s="74" t="s">
        <v>37</v>
      </c>
      <c r="B106" s="75" t="s">
        <v>59</v>
      </c>
      <c r="C106" s="74" t="s">
        <v>90</v>
      </c>
      <c r="D106" s="74" t="s">
        <v>89</v>
      </c>
      <c r="E106" s="74" t="s">
        <v>88</v>
      </c>
      <c r="F106" s="74" t="s">
        <v>108</v>
      </c>
      <c r="G106" s="74" t="s">
        <v>109</v>
      </c>
    </row>
    <row r="107" spans="1:7" ht="12.75">
      <c r="A107" s="184" t="s">
        <v>86</v>
      </c>
      <c r="B107" s="189" t="s">
        <v>85</v>
      </c>
      <c r="C107" s="203">
        <f>C93*1.4</f>
        <v>8.693999999999999</v>
      </c>
      <c r="D107" s="191">
        <v>10</v>
      </c>
      <c r="E107" s="203">
        <f>C107*10%</f>
        <v>0.8694</v>
      </c>
      <c r="F107" s="203">
        <f>C107+E107</f>
        <v>9.5634</v>
      </c>
      <c r="G107" s="199">
        <f>F107/10000</f>
        <v>0.00095634</v>
      </c>
    </row>
    <row r="108" spans="1:7" ht="24.75" customHeight="1">
      <c r="A108" s="185"/>
      <c r="B108" s="190"/>
      <c r="C108" s="205"/>
      <c r="D108" s="193"/>
      <c r="E108" s="205"/>
      <c r="F108" s="205"/>
      <c r="G108" s="200"/>
    </row>
    <row r="109" spans="1:7" ht="18.75">
      <c r="A109" s="73" t="s">
        <v>84</v>
      </c>
      <c r="B109" s="70" t="s">
        <v>10</v>
      </c>
      <c r="C109" s="69">
        <v>0.29</v>
      </c>
      <c r="D109" s="69">
        <v>20</v>
      </c>
      <c r="E109" s="93">
        <f>C109*D109%</f>
        <v>0.057999999999999996</v>
      </c>
      <c r="F109" s="93">
        <f>E109+C109</f>
        <v>0.348</v>
      </c>
      <c r="G109" s="85">
        <f>F109/10000</f>
        <v>3.48E-05</v>
      </c>
    </row>
    <row r="110" spans="1:7" ht="18.75">
      <c r="A110" s="72" t="s">
        <v>83</v>
      </c>
      <c r="B110" s="70" t="s">
        <v>10</v>
      </c>
      <c r="C110" s="69">
        <v>0.08</v>
      </c>
      <c r="D110" s="69">
        <v>20</v>
      </c>
      <c r="E110" s="93">
        <f>C110*D110%</f>
        <v>0.016</v>
      </c>
      <c r="F110" s="93">
        <f>E110+C110</f>
        <v>0.096</v>
      </c>
      <c r="G110" s="85">
        <f>F110/10000</f>
        <v>9.6E-06</v>
      </c>
    </row>
    <row r="111" spans="1:7" ht="18.75">
      <c r="A111" s="71" t="s">
        <v>82</v>
      </c>
      <c r="B111" s="70"/>
      <c r="C111" s="69"/>
      <c r="D111" s="69"/>
      <c r="E111" s="68"/>
      <c r="F111" s="93">
        <f>F107+F109+F110-0.01</f>
        <v>9.9974</v>
      </c>
      <c r="G111" s="85">
        <f>F111/10000</f>
        <v>0.00099974</v>
      </c>
    </row>
    <row r="112" spans="1:7" ht="18">
      <c r="A112" s="174" t="s">
        <v>119</v>
      </c>
      <c r="B112" s="174"/>
      <c r="C112" s="174"/>
      <c r="D112" s="174"/>
      <c r="E112" s="174"/>
      <c r="F112" s="64"/>
      <c r="G112" s="84"/>
    </row>
    <row r="113" spans="1:6" ht="18">
      <c r="A113" s="67"/>
      <c r="B113" s="66"/>
      <c r="C113" s="65"/>
      <c r="D113" s="65"/>
      <c r="E113" s="64"/>
      <c r="F113" s="64"/>
    </row>
    <row r="114" spans="1:6" ht="18">
      <c r="A114" s="178" t="s">
        <v>115</v>
      </c>
      <c r="B114" s="178"/>
      <c r="C114" s="178"/>
      <c r="D114" s="178"/>
      <c r="E114" s="178"/>
      <c r="F114" s="178"/>
    </row>
  </sheetData>
  <sheetProtection/>
  <mergeCells count="93">
    <mergeCell ref="F107:F108"/>
    <mergeCell ref="G107:G108"/>
    <mergeCell ref="A112:E112"/>
    <mergeCell ref="A114:F114"/>
    <mergeCell ref="A100:F100"/>
    <mergeCell ref="A101:F101"/>
    <mergeCell ref="A102:F102"/>
    <mergeCell ref="A104:F104"/>
    <mergeCell ref="C105:F105"/>
    <mergeCell ref="A107:A108"/>
    <mergeCell ref="B107:B108"/>
    <mergeCell ref="C107:C108"/>
    <mergeCell ref="D107:D108"/>
    <mergeCell ref="E107:E108"/>
    <mergeCell ref="G93:G94"/>
    <mergeCell ref="B95:B96"/>
    <mergeCell ref="C95:C96"/>
    <mergeCell ref="E95:E96"/>
    <mergeCell ref="F95:F96"/>
    <mergeCell ref="A97:F97"/>
    <mergeCell ref="A93:A94"/>
    <mergeCell ref="B93:B94"/>
    <mergeCell ref="C93:C94"/>
    <mergeCell ref="D93:D94"/>
    <mergeCell ref="E93:E94"/>
    <mergeCell ref="F93:F94"/>
    <mergeCell ref="B79:F79"/>
    <mergeCell ref="B83:F83"/>
    <mergeCell ref="A85:F85"/>
    <mergeCell ref="A88:F88"/>
    <mergeCell ref="A89:F89"/>
    <mergeCell ref="B91:E91"/>
    <mergeCell ref="G68:G69"/>
    <mergeCell ref="G54:G55"/>
    <mergeCell ref="A73:E73"/>
    <mergeCell ref="A75:F75"/>
    <mergeCell ref="A65:F65"/>
    <mergeCell ref="A68:A69"/>
    <mergeCell ref="B68:B69"/>
    <mergeCell ref="C68:C69"/>
    <mergeCell ref="D68:D69"/>
    <mergeCell ref="E68:E69"/>
    <mergeCell ref="F68:F69"/>
    <mergeCell ref="C66:F66"/>
    <mergeCell ref="A58:F58"/>
    <mergeCell ref="A61:F61"/>
    <mergeCell ref="A62:F62"/>
    <mergeCell ref="A63:F63"/>
    <mergeCell ref="B56:B57"/>
    <mergeCell ref="C56:C57"/>
    <mergeCell ref="E56:E57"/>
    <mergeCell ref="F56:F57"/>
    <mergeCell ref="A50:F50"/>
    <mergeCell ref="A54:A55"/>
    <mergeCell ref="B54:B55"/>
    <mergeCell ref="C54:C55"/>
    <mergeCell ref="D54:D55"/>
    <mergeCell ref="E54:E55"/>
    <mergeCell ref="F54:F55"/>
    <mergeCell ref="B52:E52"/>
    <mergeCell ref="B40:F40"/>
    <mergeCell ref="B44:F44"/>
    <mergeCell ref="A46:F46"/>
    <mergeCell ref="A49:F49"/>
    <mergeCell ref="B2:F2"/>
    <mergeCell ref="B6:F6"/>
    <mergeCell ref="A12:F12"/>
    <mergeCell ref="A16:A17"/>
    <mergeCell ref="B16:B17"/>
    <mergeCell ref="C16:C17"/>
    <mergeCell ref="A8:F8"/>
    <mergeCell ref="A11:F11"/>
    <mergeCell ref="F16:F17"/>
    <mergeCell ref="A14:B14"/>
    <mergeCell ref="B18:B19"/>
    <mergeCell ref="C18:C19"/>
    <mergeCell ref="E18:E19"/>
    <mergeCell ref="F18:F19"/>
    <mergeCell ref="B30:B31"/>
    <mergeCell ref="C30:C31"/>
    <mergeCell ref="D30:D31"/>
    <mergeCell ref="A20:F20"/>
    <mergeCell ref="E30:E31"/>
    <mergeCell ref="A35:E35"/>
    <mergeCell ref="F30:F31"/>
    <mergeCell ref="A27:F27"/>
    <mergeCell ref="A37:F37"/>
    <mergeCell ref="D16:D17"/>
    <mergeCell ref="E16:E17"/>
    <mergeCell ref="A23:F23"/>
    <mergeCell ref="A24:F24"/>
    <mergeCell ref="A25:F25"/>
    <mergeCell ref="A30:A31"/>
  </mergeCells>
  <printOptions/>
  <pageMargins left="0.7480314960629921" right="0" top="0.984251968503937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zoomScalePageLayoutView="0" workbookViewId="0" topLeftCell="A4">
      <selection activeCell="A11" sqref="A11:D11"/>
    </sheetView>
  </sheetViews>
  <sheetFormatPr defaultColWidth="9.33203125" defaultRowHeight="12.75"/>
  <cols>
    <col min="1" max="1" width="9.33203125" style="36" customWidth="1"/>
    <col min="2" max="2" width="45" style="36" customWidth="1"/>
    <col min="3" max="3" width="9.33203125" style="36" customWidth="1"/>
    <col min="4" max="4" width="17" style="40" customWidth="1"/>
    <col min="5" max="16384" width="9.33203125" style="36" customWidth="1"/>
  </cols>
  <sheetData>
    <row r="1" spans="1:4" ht="15">
      <c r="A1" s="39"/>
      <c r="B1" s="209" t="s">
        <v>79</v>
      </c>
      <c r="C1" s="209"/>
      <c r="D1" s="209"/>
    </row>
    <row r="2" spans="2:4" ht="15">
      <c r="B2" s="210" t="s">
        <v>16</v>
      </c>
      <c r="C2" s="210"/>
      <c r="D2" s="210"/>
    </row>
    <row r="3" spans="2:4" ht="15">
      <c r="B3" s="62"/>
      <c r="C3" s="62"/>
      <c r="D3" s="61"/>
    </row>
    <row r="4" spans="2:4" ht="15">
      <c r="B4" s="58"/>
      <c r="C4" s="60" t="s">
        <v>78</v>
      </c>
      <c r="D4" s="59"/>
    </row>
    <row r="5" spans="2:4" ht="15">
      <c r="B5" s="58"/>
      <c r="C5" s="58"/>
      <c r="D5" s="57"/>
    </row>
    <row r="6" spans="2:4" ht="15">
      <c r="B6" s="58"/>
      <c r="C6" s="58" t="s">
        <v>77</v>
      </c>
      <c r="D6" s="57"/>
    </row>
    <row r="7" spans="2:4" ht="15">
      <c r="B7" s="58"/>
      <c r="C7" s="58"/>
      <c r="D7" s="57"/>
    </row>
    <row r="8" spans="2:4" ht="15">
      <c r="B8" s="58"/>
      <c r="C8" s="58"/>
      <c r="D8" s="57"/>
    </row>
    <row r="9" spans="1:4" ht="18">
      <c r="A9" s="211" t="s">
        <v>80</v>
      </c>
      <c r="B9" s="211"/>
      <c r="C9" s="211"/>
      <c r="D9" s="211"/>
    </row>
    <row r="10" spans="1:4" ht="18">
      <c r="A10" s="207" t="s">
        <v>76</v>
      </c>
      <c r="B10" s="207"/>
      <c r="C10" s="207"/>
      <c r="D10" s="207"/>
    </row>
    <row r="11" spans="1:4" ht="18">
      <c r="A11" s="208" t="s">
        <v>38</v>
      </c>
      <c r="B11" s="208"/>
      <c r="C11" s="208"/>
      <c r="D11" s="208"/>
    </row>
    <row r="12" spans="2:4" ht="15">
      <c r="B12" s="56"/>
      <c r="C12" s="56"/>
      <c r="D12" s="55"/>
    </row>
    <row r="13" spans="1:4" ht="30">
      <c r="A13" s="54" t="s">
        <v>75</v>
      </c>
      <c r="B13" s="54" t="s">
        <v>37</v>
      </c>
      <c r="C13" s="44" t="s">
        <v>59</v>
      </c>
      <c r="D13" s="53" t="s">
        <v>74</v>
      </c>
    </row>
    <row r="14" spans="1:4" ht="12.75">
      <c r="A14" s="52"/>
      <c r="B14" s="52"/>
      <c r="C14" s="52"/>
      <c r="D14" s="52"/>
    </row>
    <row r="15" spans="1:4" ht="15">
      <c r="A15" s="51">
        <v>1</v>
      </c>
      <c r="B15" s="50" t="s">
        <v>73</v>
      </c>
      <c r="C15" s="44" t="s">
        <v>62</v>
      </c>
      <c r="D15" s="49">
        <v>12000</v>
      </c>
    </row>
    <row r="16" spans="1:4" ht="15">
      <c r="A16" s="51">
        <v>2</v>
      </c>
      <c r="B16" s="50" t="s">
        <v>72</v>
      </c>
      <c r="C16" s="44" t="s">
        <v>62</v>
      </c>
      <c r="D16" s="49">
        <v>13000</v>
      </c>
    </row>
    <row r="17" spans="1:4" ht="15">
      <c r="A17" s="51">
        <v>3</v>
      </c>
      <c r="B17" s="50" t="s">
        <v>71</v>
      </c>
      <c r="C17" s="44" t="s">
        <v>62</v>
      </c>
      <c r="D17" s="49">
        <v>15000</v>
      </c>
    </row>
    <row r="18" spans="1:4" ht="15">
      <c r="A18" s="46">
        <v>4</v>
      </c>
      <c r="B18" s="47" t="s">
        <v>70</v>
      </c>
      <c r="C18" s="44" t="s">
        <v>62</v>
      </c>
      <c r="D18" s="43">
        <v>9500</v>
      </c>
    </row>
    <row r="19" spans="1:4" ht="15">
      <c r="A19" s="46">
        <v>5</v>
      </c>
      <c r="B19" s="47" t="s">
        <v>69</v>
      </c>
      <c r="C19" s="44" t="s">
        <v>62</v>
      </c>
      <c r="D19" s="43">
        <v>7500</v>
      </c>
    </row>
    <row r="20" spans="1:4" ht="15">
      <c r="A20" s="46">
        <v>6</v>
      </c>
      <c r="B20" s="45" t="s">
        <v>68</v>
      </c>
      <c r="C20" s="44" t="s">
        <v>62</v>
      </c>
      <c r="D20" s="43">
        <v>7500</v>
      </c>
    </row>
    <row r="21" spans="1:4" ht="15">
      <c r="A21" s="46">
        <v>7</v>
      </c>
      <c r="B21" s="45" t="s">
        <v>67</v>
      </c>
      <c r="C21" s="44" t="s">
        <v>62</v>
      </c>
      <c r="D21" s="43">
        <v>9000</v>
      </c>
    </row>
    <row r="22" spans="1:4" ht="15">
      <c r="A22" s="46">
        <v>8</v>
      </c>
      <c r="B22" s="45" t="s">
        <v>66</v>
      </c>
      <c r="C22" s="44" t="s">
        <v>62</v>
      </c>
      <c r="D22" s="43">
        <v>7500</v>
      </c>
    </row>
    <row r="23" spans="1:4" ht="15">
      <c r="A23" s="46">
        <v>9</v>
      </c>
      <c r="B23" s="47" t="s">
        <v>65</v>
      </c>
      <c r="C23" s="44" t="s">
        <v>62</v>
      </c>
      <c r="D23" s="43">
        <v>5000</v>
      </c>
    </row>
    <row r="24" spans="1:4" ht="15">
      <c r="A24" s="48">
        <v>10</v>
      </c>
      <c r="B24" s="47" t="s">
        <v>64</v>
      </c>
      <c r="C24" s="44" t="s">
        <v>62</v>
      </c>
      <c r="D24" s="43">
        <v>6000</v>
      </c>
    </row>
    <row r="25" spans="1:4" ht="15">
      <c r="A25" s="46">
        <v>11</v>
      </c>
      <c r="B25" s="45" t="s">
        <v>63</v>
      </c>
      <c r="C25" s="44" t="s">
        <v>62</v>
      </c>
      <c r="D25" s="43">
        <v>5000</v>
      </c>
    </row>
    <row r="26" ht="12.75">
      <c r="D26" s="36"/>
    </row>
    <row r="27" ht="12.75">
      <c r="D27" s="36"/>
    </row>
    <row r="28" spans="2:4" ht="15">
      <c r="B28" s="37"/>
      <c r="C28" s="37"/>
      <c r="D28" s="42"/>
    </row>
    <row r="30" spans="1:4" ht="15.75">
      <c r="A30" s="206" t="s">
        <v>61</v>
      </c>
      <c r="B30" s="206"/>
      <c r="C30" s="35" t="s">
        <v>60</v>
      </c>
      <c r="D30" s="41"/>
    </row>
  </sheetData>
  <sheetProtection/>
  <mergeCells count="6">
    <mergeCell ref="A30:B30"/>
    <mergeCell ref="A10:D10"/>
    <mergeCell ref="A11:D11"/>
    <mergeCell ref="B1:D1"/>
    <mergeCell ref="B2:D2"/>
    <mergeCell ref="A9:D9"/>
  </mergeCells>
  <printOptions/>
  <pageMargins left="0.9448818897637796" right="0" top="0.98425196850393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136"/>
  <sheetViews>
    <sheetView zoomScalePageLayoutView="0" workbookViewId="0" topLeftCell="A73">
      <selection activeCell="C116" sqref="C116:D116"/>
    </sheetView>
  </sheetViews>
  <sheetFormatPr defaultColWidth="9.33203125" defaultRowHeight="12.75"/>
  <cols>
    <col min="1" max="1" width="60.33203125" style="2" customWidth="1"/>
    <col min="2" max="2" width="24.66015625" style="3" customWidth="1"/>
    <col min="3" max="3" width="21.5" style="3" customWidth="1"/>
    <col min="4" max="4" width="22.33203125" style="2" customWidth="1"/>
    <col min="5" max="16384" width="9.33203125" style="2" customWidth="1"/>
  </cols>
  <sheetData>
    <row r="1" spans="1:3" ht="18.75" hidden="1">
      <c r="A1" s="233" t="s">
        <v>11</v>
      </c>
      <c r="B1" s="233"/>
      <c r="C1" s="233"/>
    </row>
    <row r="2" spans="1:3" ht="18.75" hidden="1">
      <c r="A2" s="233" t="s">
        <v>17</v>
      </c>
      <c r="B2" s="233"/>
      <c r="C2" s="233"/>
    </row>
    <row r="3" spans="1:3" ht="18.75" hidden="1">
      <c r="A3" s="19"/>
      <c r="B3" s="19"/>
      <c r="C3" s="19"/>
    </row>
    <row r="4" spans="1:3" ht="18.75" hidden="1">
      <c r="A4" s="14"/>
      <c r="B4" s="13"/>
      <c r="C4" s="19" t="s">
        <v>39</v>
      </c>
    </row>
    <row r="5" spans="1:3" ht="18.75" hidden="1">
      <c r="A5" s="28"/>
      <c r="B5" s="13"/>
      <c r="C5" s="14"/>
    </row>
    <row r="6" spans="1:3" ht="18.75" hidden="1">
      <c r="A6" s="5"/>
      <c r="B6" s="234" t="s">
        <v>157</v>
      </c>
      <c r="C6" s="234"/>
    </row>
    <row r="7" spans="1:3" ht="18.75" hidden="1">
      <c r="A7" s="5"/>
      <c r="B7" s="4"/>
      <c r="C7" s="4"/>
    </row>
    <row r="8" spans="1:3" ht="20.25" hidden="1">
      <c r="A8" s="235" t="s">
        <v>158</v>
      </c>
      <c r="B8" s="235"/>
      <c r="C8" s="235"/>
    </row>
    <row r="9" spans="1:3" ht="18.75" hidden="1">
      <c r="A9" s="236"/>
      <c r="B9" s="236"/>
      <c r="C9" s="236"/>
    </row>
    <row r="10" spans="1:3" ht="20.25" hidden="1">
      <c r="A10" s="229" t="s">
        <v>12</v>
      </c>
      <c r="B10" s="229"/>
      <c r="C10" s="229"/>
    </row>
    <row r="11" spans="1:4" ht="18.75" hidden="1">
      <c r="A11" s="5"/>
      <c r="B11" s="4"/>
      <c r="C11" s="259" t="s">
        <v>280</v>
      </c>
      <c r="D11" s="259"/>
    </row>
    <row r="12" spans="1:4" ht="60" hidden="1">
      <c r="A12" s="6" t="s">
        <v>35</v>
      </c>
      <c r="B12" s="6" t="s">
        <v>0</v>
      </c>
      <c r="C12" s="33" t="s">
        <v>57</v>
      </c>
      <c r="D12" s="33" t="s">
        <v>58</v>
      </c>
    </row>
    <row r="13" spans="1:4" ht="18.75" hidden="1">
      <c r="A13" s="7"/>
      <c r="B13" s="8" t="s">
        <v>36</v>
      </c>
      <c r="C13" s="25" t="s">
        <v>22</v>
      </c>
      <c r="D13" s="25" t="s">
        <v>22</v>
      </c>
    </row>
    <row r="14" spans="1:4" ht="18.75" hidden="1">
      <c r="A14" s="217" t="s">
        <v>2</v>
      </c>
      <c r="B14" s="15" t="s">
        <v>1</v>
      </c>
      <c r="C14" s="255">
        <v>24</v>
      </c>
      <c r="D14" s="251">
        <v>23</v>
      </c>
    </row>
    <row r="15" spans="1:4" ht="15.75" customHeight="1" hidden="1">
      <c r="A15" s="218"/>
      <c r="B15" s="16" t="s">
        <v>3</v>
      </c>
      <c r="C15" s="255"/>
      <c r="D15" s="251"/>
    </row>
    <row r="16" spans="1:4" ht="15.75" customHeight="1" hidden="1">
      <c r="A16" s="217" t="s">
        <v>48</v>
      </c>
      <c r="B16" s="231" t="s">
        <v>49</v>
      </c>
      <c r="C16" s="251">
        <v>20</v>
      </c>
      <c r="D16" s="256">
        <v>18</v>
      </c>
    </row>
    <row r="17" spans="1:4" ht="23.25" customHeight="1" hidden="1">
      <c r="A17" s="218"/>
      <c r="B17" s="232"/>
      <c r="C17" s="251"/>
      <c r="D17" s="257"/>
    </row>
    <row r="18" spans="1:4" ht="15.75" customHeight="1" hidden="1">
      <c r="A18" s="224" t="s">
        <v>168</v>
      </c>
      <c r="B18" s="226" t="s">
        <v>50</v>
      </c>
      <c r="C18" s="258">
        <v>5</v>
      </c>
      <c r="D18" s="256">
        <v>5</v>
      </c>
    </row>
    <row r="19" spans="1:4" ht="30.75" customHeight="1" hidden="1">
      <c r="A19" s="225"/>
      <c r="B19" s="227"/>
      <c r="C19" s="258"/>
      <c r="D19" s="257"/>
    </row>
    <row r="20" spans="1:4" ht="15.75" hidden="1">
      <c r="A20" s="217" t="s">
        <v>177</v>
      </c>
      <c r="B20" s="219" t="s">
        <v>13</v>
      </c>
      <c r="C20" s="255">
        <v>120</v>
      </c>
      <c r="D20" s="256">
        <v>110</v>
      </c>
    </row>
    <row r="21" spans="1:4" ht="15.75" hidden="1">
      <c r="A21" s="218"/>
      <c r="B21" s="220"/>
      <c r="C21" s="255"/>
      <c r="D21" s="257"/>
    </row>
    <row r="22" spans="1:4" ht="15.75" hidden="1">
      <c r="A22" s="217" t="s">
        <v>169</v>
      </c>
      <c r="B22" s="219" t="s">
        <v>18</v>
      </c>
      <c r="C22" s="255">
        <v>28</v>
      </c>
      <c r="D22" s="256">
        <v>27</v>
      </c>
    </row>
    <row r="23" spans="1:4" ht="25.5" customHeight="1" hidden="1">
      <c r="A23" s="218"/>
      <c r="B23" s="220"/>
      <c r="C23" s="255"/>
      <c r="D23" s="257"/>
    </row>
    <row r="24" spans="1:4" ht="15.75" hidden="1">
      <c r="A24" s="217" t="s">
        <v>170</v>
      </c>
      <c r="B24" s="219" t="s">
        <v>14</v>
      </c>
      <c r="C24" s="255">
        <v>40</v>
      </c>
      <c r="D24" s="256">
        <v>37</v>
      </c>
    </row>
    <row r="25" spans="1:4" ht="15.75" hidden="1">
      <c r="A25" s="218"/>
      <c r="B25" s="220"/>
      <c r="C25" s="255"/>
      <c r="D25" s="257"/>
    </row>
    <row r="26" spans="1:4" ht="18.75" hidden="1">
      <c r="A26" s="29" t="s">
        <v>171</v>
      </c>
      <c r="B26" s="18" t="s">
        <v>40</v>
      </c>
      <c r="C26" s="91">
        <v>275</v>
      </c>
      <c r="D26" s="91">
        <v>265</v>
      </c>
    </row>
    <row r="27" spans="1:3" ht="20.25" hidden="1">
      <c r="A27" s="212" t="s">
        <v>51</v>
      </c>
      <c r="B27" s="212"/>
      <c r="C27" s="213"/>
    </row>
    <row r="28" spans="1:3" ht="20.25" hidden="1">
      <c r="A28" s="214" t="s">
        <v>52</v>
      </c>
      <c r="B28" s="214"/>
      <c r="C28" s="214"/>
    </row>
    <row r="29" spans="1:3" ht="20.25" customHeight="1" hidden="1">
      <c r="A29" s="30"/>
      <c r="B29" s="30"/>
      <c r="C29" s="30"/>
    </row>
    <row r="30" spans="1:3" ht="20.25" customHeight="1" hidden="1">
      <c r="A30" s="215" t="s">
        <v>159</v>
      </c>
      <c r="B30" s="215"/>
      <c r="C30" s="215"/>
    </row>
    <row r="31" ht="15.75" customHeight="1" hidden="1">
      <c r="C31" s="2"/>
    </row>
    <row r="32" spans="2:3" ht="15.75" customHeight="1" hidden="1">
      <c r="B32" s="2"/>
      <c r="C32" s="2"/>
    </row>
    <row r="33" spans="2:3" ht="15.75" customHeight="1" hidden="1">
      <c r="B33" s="2"/>
      <c r="C33" s="2"/>
    </row>
    <row r="34" spans="2:3" ht="15.75" customHeight="1" hidden="1">
      <c r="B34" s="2"/>
      <c r="C34" s="2"/>
    </row>
    <row r="35" spans="1:3" ht="18.75" hidden="1">
      <c r="A35" s="233" t="s">
        <v>11</v>
      </c>
      <c r="B35" s="233"/>
      <c r="C35" s="233"/>
    </row>
    <row r="36" spans="1:3" ht="18.75" hidden="1">
      <c r="A36" s="233" t="s">
        <v>17</v>
      </c>
      <c r="B36" s="233"/>
      <c r="C36" s="233"/>
    </row>
    <row r="37" spans="1:3" ht="18.75" hidden="1">
      <c r="A37" s="19"/>
      <c r="B37" s="19"/>
      <c r="C37" s="19"/>
    </row>
    <row r="38" spans="1:3" ht="18.75" hidden="1">
      <c r="A38" s="14"/>
      <c r="B38" s="13"/>
      <c r="C38" s="19" t="s">
        <v>39</v>
      </c>
    </row>
    <row r="39" spans="1:3" ht="18.75" hidden="1">
      <c r="A39" s="28"/>
      <c r="B39" s="13"/>
      <c r="C39" s="14"/>
    </row>
    <row r="40" spans="1:3" ht="18.75" hidden="1">
      <c r="A40" s="5"/>
      <c r="B40" s="234" t="s">
        <v>278</v>
      </c>
      <c r="C40" s="234"/>
    </row>
    <row r="41" spans="1:3" ht="18.75" hidden="1">
      <c r="A41" s="5"/>
      <c r="B41" s="4"/>
      <c r="C41" s="4"/>
    </row>
    <row r="42" spans="1:3" ht="20.25" hidden="1">
      <c r="A42" s="235" t="s">
        <v>279</v>
      </c>
      <c r="B42" s="235"/>
      <c r="C42" s="235"/>
    </row>
    <row r="43" spans="1:3" ht="18.75" hidden="1">
      <c r="A43" s="236"/>
      <c r="B43" s="236"/>
      <c r="C43" s="236"/>
    </row>
    <row r="44" spans="1:3" ht="20.25" hidden="1">
      <c r="A44" s="229" t="s">
        <v>12</v>
      </c>
      <c r="B44" s="229"/>
      <c r="C44" s="229"/>
    </row>
    <row r="45" spans="1:4" ht="18.75" hidden="1">
      <c r="A45" s="254" t="s">
        <v>274</v>
      </c>
      <c r="B45" s="254"/>
      <c r="C45" s="254"/>
      <c r="D45" s="254"/>
    </row>
    <row r="46" spans="1:4" ht="30" customHeight="1" hidden="1">
      <c r="A46" s="6" t="s">
        <v>35</v>
      </c>
      <c r="B46" s="6" t="s">
        <v>0</v>
      </c>
      <c r="C46" s="237" t="s">
        <v>182</v>
      </c>
      <c r="D46" s="237"/>
    </row>
    <row r="47" spans="1:4" ht="18.75" hidden="1">
      <c r="A47" s="7"/>
      <c r="B47" s="8" t="s">
        <v>36</v>
      </c>
      <c r="C47" s="237"/>
      <c r="D47" s="237"/>
    </row>
    <row r="48" spans="1:4" ht="18.75" hidden="1">
      <c r="A48" s="217" t="s">
        <v>2</v>
      </c>
      <c r="B48" s="15" t="s">
        <v>1</v>
      </c>
      <c r="C48" s="238">
        <v>36</v>
      </c>
      <c r="D48" s="239"/>
    </row>
    <row r="49" spans="1:4" ht="18.75" hidden="1">
      <c r="A49" s="218"/>
      <c r="B49" s="16" t="s">
        <v>3</v>
      </c>
      <c r="C49" s="240"/>
      <c r="D49" s="241"/>
    </row>
    <row r="50" spans="1:4" ht="15.75" hidden="1">
      <c r="A50" s="217" t="s">
        <v>48</v>
      </c>
      <c r="B50" s="231" t="s">
        <v>49</v>
      </c>
      <c r="C50" s="242">
        <v>30</v>
      </c>
      <c r="D50" s="243"/>
    </row>
    <row r="51" spans="1:4" ht="19.5" customHeight="1" hidden="1">
      <c r="A51" s="218"/>
      <c r="B51" s="232"/>
      <c r="C51" s="244"/>
      <c r="D51" s="245"/>
    </row>
    <row r="52" spans="1:4" ht="15.75" hidden="1">
      <c r="A52" s="224" t="s">
        <v>168</v>
      </c>
      <c r="B52" s="226" t="s">
        <v>50</v>
      </c>
      <c r="C52" s="246">
        <v>8</v>
      </c>
      <c r="D52" s="247"/>
    </row>
    <row r="53" spans="1:4" ht="24.75" customHeight="1" hidden="1">
      <c r="A53" s="225"/>
      <c r="B53" s="227"/>
      <c r="C53" s="248"/>
      <c r="D53" s="249"/>
    </row>
    <row r="54" spans="1:4" ht="15.75" hidden="1">
      <c r="A54" s="224" t="s">
        <v>172</v>
      </c>
      <c r="B54" s="226" t="s">
        <v>173</v>
      </c>
      <c r="C54" s="250">
        <v>180</v>
      </c>
      <c r="D54" s="91"/>
    </row>
    <row r="55" spans="1:4" ht="20.25" customHeight="1" hidden="1">
      <c r="A55" s="225"/>
      <c r="B55" s="227"/>
      <c r="C55" s="250"/>
      <c r="D55" s="91"/>
    </row>
    <row r="56" spans="1:4" ht="15.75" hidden="1">
      <c r="A56" s="224" t="s">
        <v>174</v>
      </c>
      <c r="B56" s="226" t="s">
        <v>175</v>
      </c>
      <c r="C56" s="250">
        <v>42</v>
      </c>
      <c r="D56" s="91"/>
    </row>
    <row r="57" spans="1:4" ht="15.75" hidden="1">
      <c r="A57" s="225"/>
      <c r="B57" s="227"/>
      <c r="C57" s="250"/>
      <c r="D57" s="91"/>
    </row>
    <row r="58" spans="1:4" ht="15.75" hidden="1">
      <c r="A58" s="217" t="s">
        <v>176</v>
      </c>
      <c r="B58" s="219" t="s">
        <v>8</v>
      </c>
      <c r="C58" s="251">
        <v>60</v>
      </c>
      <c r="D58" s="91"/>
    </row>
    <row r="59" spans="1:4" ht="15.75" hidden="1">
      <c r="A59" s="218"/>
      <c r="B59" s="220"/>
      <c r="C59" s="251"/>
      <c r="D59" s="91"/>
    </row>
    <row r="60" spans="1:4" ht="15.75" hidden="1">
      <c r="A60" s="217" t="s">
        <v>177</v>
      </c>
      <c r="B60" s="219" t="s">
        <v>13</v>
      </c>
      <c r="C60" s="238">
        <v>180</v>
      </c>
      <c r="D60" s="239"/>
    </row>
    <row r="61" spans="1:4" ht="21.75" customHeight="1" hidden="1">
      <c r="A61" s="218"/>
      <c r="B61" s="220"/>
      <c r="C61" s="240"/>
      <c r="D61" s="241"/>
    </row>
    <row r="62" spans="1:4" ht="15.75" hidden="1">
      <c r="A62" s="217" t="s">
        <v>169</v>
      </c>
      <c r="B62" s="219" t="s">
        <v>18</v>
      </c>
      <c r="C62" s="238">
        <v>42</v>
      </c>
      <c r="D62" s="239"/>
    </row>
    <row r="63" spans="1:4" ht="27.75" customHeight="1" hidden="1">
      <c r="A63" s="218"/>
      <c r="B63" s="220"/>
      <c r="C63" s="240"/>
      <c r="D63" s="241"/>
    </row>
    <row r="64" spans="1:4" ht="15.75" hidden="1">
      <c r="A64" s="217" t="s">
        <v>170</v>
      </c>
      <c r="B64" s="219" t="s">
        <v>14</v>
      </c>
      <c r="C64" s="238">
        <v>60</v>
      </c>
      <c r="D64" s="239"/>
    </row>
    <row r="65" spans="1:4" ht="15.75" hidden="1">
      <c r="A65" s="218"/>
      <c r="B65" s="220"/>
      <c r="C65" s="240"/>
      <c r="D65" s="241"/>
    </row>
    <row r="66" spans="1:4" ht="18.75" hidden="1">
      <c r="A66" s="29" t="s">
        <v>178</v>
      </c>
      <c r="B66" s="18" t="s">
        <v>179</v>
      </c>
      <c r="C66" s="91">
        <v>16.6</v>
      </c>
      <c r="D66" s="91">
        <v>15.6</v>
      </c>
    </row>
    <row r="67" spans="1:4" ht="18.75" hidden="1">
      <c r="A67" s="29" t="s">
        <v>180</v>
      </c>
      <c r="B67" s="18" t="s">
        <v>179</v>
      </c>
      <c r="C67" s="91">
        <v>13.5</v>
      </c>
      <c r="D67" s="91">
        <v>12.6</v>
      </c>
    </row>
    <row r="68" spans="1:4" ht="29.25" customHeight="1" hidden="1">
      <c r="A68" s="29" t="s">
        <v>171</v>
      </c>
      <c r="B68" s="18" t="s">
        <v>40</v>
      </c>
      <c r="C68" s="252">
        <v>420</v>
      </c>
      <c r="D68" s="253"/>
    </row>
    <row r="69" spans="1:3" ht="20.25" hidden="1">
      <c r="A69" s="212" t="s">
        <v>51</v>
      </c>
      <c r="B69" s="212"/>
      <c r="C69" s="213"/>
    </row>
    <row r="70" spans="1:3" ht="20.25" hidden="1">
      <c r="A70" s="214" t="s">
        <v>52</v>
      </c>
      <c r="B70" s="214"/>
      <c r="C70" s="214"/>
    </row>
    <row r="71" spans="1:3" ht="20.25" hidden="1">
      <c r="A71" s="30"/>
      <c r="B71" s="30"/>
      <c r="C71" s="30"/>
    </row>
    <row r="72" spans="1:3" ht="18.75" hidden="1">
      <c r="A72" s="215" t="s">
        <v>159</v>
      </c>
      <c r="B72" s="215"/>
      <c r="C72" s="215"/>
    </row>
    <row r="74" ht="15.75" hidden="1"/>
    <row r="75" spans="1:3" ht="18.75" hidden="1">
      <c r="A75" s="233" t="s">
        <v>11</v>
      </c>
      <c r="B75" s="233"/>
      <c r="C75" s="233"/>
    </row>
    <row r="76" spans="1:3" ht="18.75" hidden="1">
      <c r="A76" s="233" t="s">
        <v>17</v>
      </c>
      <c r="B76" s="233"/>
      <c r="C76" s="233"/>
    </row>
    <row r="77" spans="1:3" ht="18.75" hidden="1">
      <c r="A77" s="19"/>
      <c r="B77" s="19"/>
      <c r="C77" s="19"/>
    </row>
    <row r="78" spans="1:3" ht="18.75" hidden="1">
      <c r="A78" s="14"/>
      <c r="B78" s="13"/>
      <c r="C78" s="19" t="s">
        <v>39</v>
      </c>
    </row>
    <row r="79" spans="1:3" ht="18.75" hidden="1">
      <c r="A79" s="28"/>
      <c r="B79" s="13"/>
      <c r="C79" s="14"/>
    </row>
    <row r="80" spans="1:3" ht="18.75" hidden="1">
      <c r="A80" s="5"/>
      <c r="B80" s="234" t="s">
        <v>281</v>
      </c>
      <c r="C80" s="234"/>
    </row>
    <row r="81" spans="1:3" ht="18.75" hidden="1">
      <c r="A81" s="5"/>
      <c r="B81" s="4"/>
      <c r="C81" s="4"/>
    </row>
    <row r="82" spans="1:3" ht="20.25" hidden="1">
      <c r="A82" s="235" t="s">
        <v>158</v>
      </c>
      <c r="B82" s="235"/>
      <c r="C82" s="235"/>
    </row>
    <row r="83" spans="1:3" ht="18.75" hidden="1">
      <c r="A83" s="236"/>
      <c r="B83" s="236"/>
      <c r="C83" s="236"/>
    </row>
    <row r="84" spans="1:3" ht="20.25" hidden="1">
      <c r="A84" s="229" t="s">
        <v>12</v>
      </c>
      <c r="B84" s="229"/>
      <c r="C84" s="229"/>
    </row>
    <row r="85" spans="1:4" ht="18.75" hidden="1">
      <c r="A85" s="5"/>
      <c r="B85" s="4"/>
      <c r="C85" s="259" t="str">
        <f>' дом охотника №2'!C139:D139</f>
        <v>действует и в декабре 2020</v>
      </c>
      <c r="D85" s="259"/>
    </row>
    <row r="86" spans="1:4" ht="60" hidden="1">
      <c r="A86" s="6" t="s">
        <v>35</v>
      </c>
      <c r="B86" s="6" t="s">
        <v>0</v>
      </c>
      <c r="C86" s="33" t="s">
        <v>57</v>
      </c>
      <c r="D86" s="33" t="s">
        <v>58</v>
      </c>
    </row>
    <row r="87" spans="1:4" ht="18.75" hidden="1">
      <c r="A87" s="7"/>
      <c r="B87" s="8" t="s">
        <v>36</v>
      </c>
      <c r="C87" s="25" t="s">
        <v>22</v>
      </c>
      <c r="D87" s="25" t="s">
        <v>22</v>
      </c>
    </row>
    <row r="88" spans="1:4" ht="18.75" hidden="1">
      <c r="A88" s="217" t="s">
        <v>2</v>
      </c>
      <c r="B88" s="15" t="s">
        <v>1</v>
      </c>
      <c r="C88" s="255">
        <v>25</v>
      </c>
      <c r="D88" s="251">
        <v>24</v>
      </c>
    </row>
    <row r="89" spans="1:4" ht="18.75" hidden="1">
      <c r="A89" s="218"/>
      <c r="B89" s="16" t="s">
        <v>3</v>
      </c>
      <c r="C89" s="255"/>
      <c r="D89" s="251"/>
    </row>
    <row r="90" spans="1:4" ht="15.75" hidden="1">
      <c r="A90" s="217" t="s">
        <v>48</v>
      </c>
      <c r="B90" s="231" t="s">
        <v>49</v>
      </c>
      <c r="C90" s="251">
        <v>22</v>
      </c>
      <c r="D90" s="256">
        <v>20</v>
      </c>
    </row>
    <row r="91" spans="1:4" ht="15.75" hidden="1">
      <c r="A91" s="218"/>
      <c r="B91" s="232"/>
      <c r="C91" s="251"/>
      <c r="D91" s="257"/>
    </row>
    <row r="92" spans="1:4" ht="15.75" hidden="1">
      <c r="A92" s="224" t="s">
        <v>168</v>
      </c>
      <c r="B92" s="226" t="s">
        <v>50</v>
      </c>
      <c r="C92" s="258">
        <v>6</v>
      </c>
      <c r="D92" s="256">
        <v>6</v>
      </c>
    </row>
    <row r="93" spans="1:4" ht="15.75" hidden="1">
      <c r="A93" s="225"/>
      <c r="B93" s="227"/>
      <c r="C93" s="258"/>
      <c r="D93" s="257"/>
    </row>
    <row r="94" spans="1:4" ht="15.75" hidden="1">
      <c r="A94" s="217" t="s">
        <v>177</v>
      </c>
      <c r="B94" s="219" t="s">
        <v>13</v>
      </c>
      <c r="C94" s="255">
        <v>130</v>
      </c>
      <c r="D94" s="256">
        <v>120</v>
      </c>
    </row>
    <row r="95" spans="1:4" ht="15.75" hidden="1">
      <c r="A95" s="218"/>
      <c r="B95" s="220"/>
      <c r="C95" s="255"/>
      <c r="D95" s="257"/>
    </row>
    <row r="96" spans="1:4" ht="15.75" hidden="1">
      <c r="A96" s="217" t="s">
        <v>169</v>
      </c>
      <c r="B96" s="219" t="s">
        <v>18</v>
      </c>
      <c r="C96" s="255">
        <v>31</v>
      </c>
      <c r="D96" s="256">
        <v>30</v>
      </c>
    </row>
    <row r="97" spans="1:4" ht="15.75" hidden="1">
      <c r="A97" s="218"/>
      <c r="B97" s="220"/>
      <c r="C97" s="255"/>
      <c r="D97" s="257"/>
    </row>
    <row r="98" spans="1:4" ht="15.75" hidden="1">
      <c r="A98" s="217" t="s">
        <v>170</v>
      </c>
      <c r="B98" s="219" t="s">
        <v>14</v>
      </c>
      <c r="C98" s="255">
        <v>44</v>
      </c>
      <c r="D98" s="256">
        <v>41</v>
      </c>
    </row>
    <row r="99" spans="1:4" ht="15.75" hidden="1">
      <c r="A99" s="218"/>
      <c r="B99" s="220"/>
      <c r="C99" s="255"/>
      <c r="D99" s="257"/>
    </row>
    <row r="100" spans="1:4" ht="18.75" hidden="1">
      <c r="A100" s="29" t="s">
        <v>171</v>
      </c>
      <c r="B100" s="18" t="s">
        <v>40</v>
      </c>
      <c r="C100" s="91">
        <v>300</v>
      </c>
      <c r="D100" s="91">
        <v>290</v>
      </c>
    </row>
    <row r="101" spans="1:3" ht="20.25" hidden="1">
      <c r="A101" s="212" t="s">
        <v>51</v>
      </c>
      <c r="B101" s="212"/>
      <c r="C101" s="213"/>
    </row>
    <row r="102" spans="1:3" ht="20.25" hidden="1">
      <c r="A102" s="214" t="s">
        <v>52</v>
      </c>
      <c r="B102" s="214"/>
      <c r="C102" s="214"/>
    </row>
    <row r="103" spans="1:3" ht="20.25" hidden="1">
      <c r="A103" s="30"/>
      <c r="B103" s="30"/>
      <c r="C103" s="30"/>
    </row>
    <row r="104" spans="1:3" ht="18.75" hidden="1">
      <c r="A104" s="215" t="s">
        <v>159</v>
      </c>
      <c r="B104" s="215"/>
      <c r="C104" s="215"/>
    </row>
    <row r="106" spans="1:4" ht="18.75">
      <c r="A106" s="233" t="s">
        <v>11</v>
      </c>
      <c r="B106" s="233"/>
      <c r="C106" s="233"/>
      <c r="D106" s="233"/>
    </row>
    <row r="107" spans="1:4" ht="18.75">
      <c r="A107" s="233" t="s">
        <v>17</v>
      </c>
      <c r="B107" s="233"/>
      <c r="C107" s="233"/>
      <c r="D107" s="233"/>
    </row>
    <row r="108" spans="1:3" ht="18.75">
      <c r="A108" s="19"/>
      <c r="B108" s="19"/>
      <c r="C108" s="19"/>
    </row>
    <row r="109" spans="1:4" ht="18.75">
      <c r="A109" s="14"/>
      <c r="B109" s="13"/>
      <c r="C109" s="233" t="s">
        <v>39</v>
      </c>
      <c r="D109" s="233"/>
    </row>
    <row r="110" spans="1:3" ht="18.75">
      <c r="A110" s="28"/>
      <c r="B110" s="13"/>
      <c r="C110" s="14"/>
    </row>
    <row r="111" spans="1:4" ht="18.75">
      <c r="A111" s="5"/>
      <c r="B111" s="234" t="s">
        <v>307</v>
      </c>
      <c r="C111" s="234"/>
      <c r="D111" s="234"/>
    </row>
    <row r="112" spans="1:3" ht="18.75">
      <c r="A112" s="5"/>
      <c r="B112" s="4"/>
      <c r="C112" s="4"/>
    </row>
    <row r="113" spans="1:3" ht="20.25">
      <c r="A113" s="235" t="s">
        <v>150</v>
      </c>
      <c r="B113" s="235"/>
      <c r="C113" s="235"/>
    </row>
    <row r="114" spans="1:3" ht="18.75">
      <c r="A114" s="236"/>
      <c r="B114" s="236"/>
      <c r="C114" s="236"/>
    </row>
    <row r="115" spans="1:3" ht="20.25">
      <c r="A115" s="229" t="s">
        <v>12</v>
      </c>
      <c r="B115" s="229"/>
      <c r="C115" s="229"/>
    </row>
    <row r="116" spans="1:5" ht="18.75">
      <c r="A116" s="5"/>
      <c r="B116" s="151"/>
      <c r="C116" s="216" t="s">
        <v>309</v>
      </c>
      <c r="D116" s="216"/>
      <c r="E116" s="153"/>
    </row>
    <row r="117" spans="1:4" ht="55.5" customHeight="1">
      <c r="A117" s="6" t="s">
        <v>35</v>
      </c>
      <c r="B117" s="6" t="s">
        <v>0</v>
      </c>
      <c r="C117" s="33" t="s">
        <v>57</v>
      </c>
      <c r="D117" s="33" t="s">
        <v>58</v>
      </c>
    </row>
    <row r="118" spans="1:5" ht="18.75">
      <c r="A118" s="7"/>
      <c r="B118" s="8" t="s">
        <v>36</v>
      </c>
      <c r="C118" s="25" t="s">
        <v>22</v>
      </c>
      <c r="D118" s="25" t="s">
        <v>22</v>
      </c>
      <c r="E118" s="152"/>
    </row>
    <row r="119" spans="1:4" ht="18.75">
      <c r="A119" s="217" t="s">
        <v>2</v>
      </c>
      <c r="B119" s="15" t="s">
        <v>1</v>
      </c>
      <c r="C119" s="221">
        <v>26</v>
      </c>
      <c r="D119" s="230">
        <v>25</v>
      </c>
    </row>
    <row r="120" spans="1:4" ht="18.75">
      <c r="A120" s="218"/>
      <c r="B120" s="16" t="s">
        <v>3</v>
      </c>
      <c r="C120" s="221"/>
      <c r="D120" s="230"/>
    </row>
    <row r="121" spans="1:4" ht="15.75">
      <c r="A121" s="217" t="s">
        <v>48</v>
      </c>
      <c r="B121" s="231" t="s">
        <v>49</v>
      </c>
      <c r="C121" s="230">
        <v>23</v>
      </c>
      <c r="D121" s="222">
        <v>21</v>
      </c>
    </row>
    <row r="122" spans="1:4" ht="15.75">
      <c r="A122" s="218"/>
      <c r="B122" s="232"/>
      <c r="C122" s="230"/>
      <c r="D122" s="223"/>
    </row>
    <row r="123" spans="1:4" ht="15.75">
      <c r="A123" s="224" t="s">
        <v>168</v>
      </c>
      <c r="B123" s="226" t="s">
        <v>50</v>
      </c>
      <c r="C123" s="228">
        <v>6.5</v>
      </c>
      <c r="D123" s="222">
        <v>6.5</v>
      </c>
    </row>
    <row r="124" spans="1:4" ht="15.75">
      <c r="A124" s="225"/>
      <c r="B124" s="227"/>
      <c r="C124" s="228"/>
      <c r="D124" s="223"/>
    </row>
    <row r="125" spans="1:4" ht="15.75">
      <c r="A125" s="217" t="s">
        <v>177</v>
      </c>
      <c r="B125" s="219" t="s">
        <v>13</v>
      </c>
      <c r="C125" s="221">
        <v>135</v>
      </c>
      <c r="D125" s="222">
        <v>126</v>
      </c>
    </row>
    <row r="126" spans="1:4" ht="15.75">
      <c r="A126" s="218"/>
      <c r="B126" s="220"/>
      <c r="C126" s="221"/>
      <c r="D126" s="223"/>
    </row>
    <row r="127" spans="1:4" ht="15.75">
      <c r="A127" s="217" t="s">
        <v>169</v>
      </c>
      <c r="B127" s="219" t="s">
        <v>18</v>
      </c>
      <c r="C127" s="221">
        <v>32.5</v>
      </c>
      <c r="D127" s="222">
        <v>31.5</v>
      </c>
    </row>
    <row r="128" spans="1:4" ht="15.75">
      <c r="A128" s="218"/>
      <c r="B128" s="220"/>
      <c r="C128" s="221"/>
      <c r="D128" s="223"/>
    </row>
    <row r="129" spans="1:4" ht="15.75">
      <c r="A129" s="217" t="s">
        <v>170</v>
      </c>
      <c r="B129" s="219" t="s">
        <v>14</v>
      </c>
      <c r="C129" s="221">
        <v>46</v>
      </c>
      <c r="D129" s="222">
        <v>43</v>
      </c>
    </row>
    <row r="130" spans="1:4" ht="15.75">
      <c r="A130" s="218"/>
      <c r="B130" s="220"/>
      <c r="C130" s="221"/>
      <c r="D130" s="223"/>
    </row>
    <row r="131" spans="1:4" ht="18.75">
      <c r="A131" s="29" t="s">
        <v>171</v>
      </c>
      <c r="B131" s="18" t="s">
        <v>40</v>
      </c>
      <c r="C131" s="98">
        <v>320</v>
      </c>
      <c r="D131" s="98">
        <v>300</v>
      </c>
    </row>
    <row r="132" spans="1:3" ht="20.25">
      <c r="A132" s="212" t="s">
        <v>51</v>
      </c>
      <c r="B132" s="212"/>
      <c r="C132" s="213"/>
    </row>
    <row r="133" spans="1:3" ht="20.25">
      <c r="A133" s="214" t="s">
        <v>52</v>
      </c>
      <c r="B133" s="214"/>
      <c r="C133" s="214"/>
    </row>
    <row r="134" spans="1:3" ht="20.25">
      <c r="A134" s="30"/>
      <c r="B134" s="30"/>
      <c r="C134" s="30"/>
    </row>
    <row r="135" spans="1:3" ht="18.75">
      <c r="A135" s="215" t="s">
        <v>308</v>
      </c>
      <c r="B135" s="215"/>
      <c r="C135" s="215"/>
    </row>
    <row r="136" ht="15.75">
      <c r="C136" s="2"/>
    </row>
  </sheetData>
  <sheetProtection/>
  <mergeCells count="138">
    <mergeCell ref="A101:C101"/>
    <mergeCell ref="A102:C102"/>
    <mergeCell ref="A104:C104"/>
    <mergeCell ref="A96:A97"/>
    <mergeCell ref="B96:B97"/>
    <mergeCell ref="C96:C97"/>
    <mergeCell ref="D96:D97"/>
    <mergeCell ref="A98:A99"/>
    <mergeCell ref="B98:B99"/>
    <mergeCell ref="C98:C99"/>
    <mergeCell ref="D98:D99"/>
    <mergeCell ref="A92:A93"/>
    <mergeCell ref="B92:B93"/>
    <mergeCell ref="C92:C93"/>
    <mergeCell ref="D92:D93"/>
    <mergeCell ref="A94:A95"/>
    <mergeCell ref="B94:B95"/>
    <mergeCell ref="C94:C95"/>
    <mergeCell ref="D94:D95"/>
    <mergeCell ref="C85:D85"/>
    <mergeCell ref="A88:A89"/>
    <mergeCell ref="C88:C89"/>
    <mergeCell ref="D88:D89"/>
    <mergeCell ref="A90:A91"/>
    <mergeCell ref="B90:B91"/>
    <mergeCell ref="C90:C91"/>
    <mergeCell ref="D90:D91"/>
    <mergeCell ref="A75:C75"/>
    <mergeCell ref="A76:C76"/>
    <mergeCell ref="B80:C80"/>
    <mergeCell ref="A82:C82"/>
    <mergeCell ref="A83:C83"/>
    <mergeCell ref="A84:C84"/>
    <mergeCell ref="A1:C1"/>
    <mergeCell ref="B6:C6"/>
    <mergeCell ref="A8:C8"/>
    <mergeCell ref="A14:A15"/>
    <mergeCell ref="C14:C15"/>
    <mergeCell ref="B18:B19"/>
    <mergeCell ref="A18:A19"/>
    <mergeCell ref="A2:C2"/>
    <mergeCell ref="C11:D11"/>
    <mergeCell ref="A9:C9"/>
    <mergeCell ref="A30:C30"/>
    <mergeCell ref="D14:D15"/>
    <mergeCell ref="D16:D17"/>
    <mergeCell ref="D18:D19"/>
    <mergeCell ref="C18:C19"/>
    <mergeCell ref="D20:D21"/>
    <mergeCell ref="D24:D25"/>
    <mergeCell ref="A27:C27"/>
    <mergeCell ref="A28:C28"/>
    <mergeCell ref="C24:C25"/>
    <mergeCell ref="D22:D23"/>
    <mergeCell ref="A20:A21"/>
    <mergeCell ref="B16:B17"/>
    <mergeCell ref="B20:B21"/>
    <mergeCell ref="C20:C21"/>
    <mergeCell ref="C16:C17"/>
    <mergeCell ref="B24:B25"/>
    <mergeCell ref="A24:A25"/>
    <mergeCell ref="A22:A23"/>
    <mergeCell ref="B22:B23"/>
    <mergeCell ref="A10:C10"/>
    <mergeCell ref="A16:A17"/>
    <mergeCell ref="C22:C23"/>
    <mergeCell ref="A54:A55"/>
    <mergeCell ref="A56:A57"/>
    <mergeCell ref="A58:A59"/>
    <mergeCell ref="A60:A61"/>
    <mergeCell ref="A62:A63"/>
    <mergeCell ref="A64:A65"/>
    <mergeCell ref="A69:C69"/>
    <mergeCell ref="A70:C70"/>
    <mergeCell ref="A72:C72"/>
    <mergeCell ref="C68:D68"/>
    <mergeCell ref="A35:C35"/>
    <mergeCell ref="A36:C36"/>
    <mergeCell ref="A45:D45"/>
    <mergeCell ref="A48:A49"/>
    <mergeCell ref="A50:A51"/>
    <mergeCell ref="A52:A53"/>
    <mergeCell ref="B60:B61"/>
    <mergeCell ref="C60:D61"/>
    <mergeCell ref="B62:B63"/>
    <mergeCell ref="B64:B65"/>
    <mergeCell ref="C62:D63"/>
    <mergeCell ref="C64:D65"/>
    <mergeCell ref="B54:B55"/>
    <mergeCell ref="C54:C55"/>
    <mergeCell ref="B56:B57"/>
    <mergeCell ref="C56:C57"/>
    <mergeCell ref="B58:B59"/>
    <mergeCell ref="C58:C59"/>
    <mergeCell ref="B40:C40"/>
    <mergeCell ref="A42:C42"/>
    <mergeCell ref="A43:C43"/>
    <mergeCell ref="A44:C44"/>
    <mergeCell ref="B50:B51"/>
    <mergeCell ref="B52:B53"/>
    <mergeCell ref="C46:D47"/>
    <mergeCell ref="C48:D49"/>
    <mergeCell ref="C50:D51"/>
    <mergeCell ref="C52:D53"/>
    <mergeCell ref="A106:D106"/>
    <mergeCell ref="A107:D107"/>
    <mergeCell ref="C109:D109"/>
    <mergeCell ref="B111:D111"/>
    <mergeCell ref="A113:C113"/>
    <mergeCell ref="A114:C114"/>
    <mergeCell ref="A115:C115"/>
    <mergeCell ref="A119:A120"/>
    <mergeCell ref="C119:C120"/>
    <mergeCell ref="D119:D120"/>
    <mergeCell ref="A121:A122"/>
    <mergeCell ref="B121:B122"/>
    <mergeCell ref="C121:C122"/>
    <mergeCell ref="D121:D122"/>
    <mergeCell ref="C129:C130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A132:C132"/>
    <mergeCell ref="A133:C133"/>
    <mergeCell ref="A135:C135"/>
    <mergeCell ref="C116:D116"/>
    <mergeCell ref="A127:A128"/>
    <mergeCell ref="B127:B128"/>
    <mergeCell ref="C127:C128"/>
    <mergeCell ref="D127:D128"/>
    <mergeCell ref="A129:A130"/>
    <mergeCell ref="B129:B130"/>
  </mergeCells>
  <printOptions/>
  <pageMargins left="0.5905511811023623" right="0" top="0.5118110236220472" bottom="0" header="0.35433070866141736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52"/>
  <sheetViews>
    <sheetView zoomScalePageLayoutView="0" workbookViewId="0" topLeftCell="A194">
      <selection activeCell="G201" sqref="G201"/>
    </sheetView>
  </sheetViews>
  <sheetFormatPr defaultColWidth="9.33203125" defaultRowHeight="12.75"/>
  <cols>
    <col min="1" max="1" width="61.16015625" style="2" customWidth="1"/>
    <col min="2" max="2" width="15.66015625" style="3" customWidth="1"/>
    <col min="3" max="3" width="31.33203125" style="2" customWidth="1"/>
    <col min="4" max="4" width="22.33203125" style="2" customWidth="1"/>
    <col min="5" max="16384" width="9.33203125" style="2" customWidth="1"/>
  </cols>
  <sheetData>
    <row r="1" spans="1:3" ht="18.75" hidden="1">
      <c r="A1" s="233" t="s">
        <v>21</v>
      </c>
      <c r="B1" s="233"/>
      <c r="C1" s="233"/>
    </row>
    <row r="2" spans="1:3" ht="18.75" hidden="1">
      <c r="A2" s="233" t="s">
        <v>19</v>
      </c>
      <c r="B2" s="233"/>
      <c r="C2" s="233"/>
    </row>
    <row r="3" spans="1:3" ht="18.75" hidden="1">
      <c r="A3" s="14"/>
      <c r="B3" s="13"/>
      <c r="C3" s="23" t="s">
        <v>39</v>
      </c>
    </row>
    <row r="4" spans="1:3" ht="18.75" hidden="1">
      <c r="A4" s="14"/>
      <c r="B4" s="13"/>
      <c r="C4" s="23"/>
    </row>
    <row r="5" spans="1:3" ht="18.75" hidden="1">
      <c r="A5" s="5"/>
      <c r="B5" s="234" t="s">
        <v>160</v>
      </c>
      <c r="C5" s="234"/>
    </row>
    <row r="6" spans="1:3" ht="18.75" hidden="1">
      <c r="A6" s="5"/>
      <c r="B6" s="4"/>
      <c r="C6" s="24"/>
    </row>
    <row r="7" spans="1:3" ht="20.25" hidden="1">
      <c r="A7" s="235" t="s">
        <v>161</v>
      </c>
      <c r="B7" s="235"/>
      <c r="C7" s="235"/>
    </row>
    <row r="8" spans="1:3" ht="18.75" hidden="1">
      <c r="A8" s="236"/>
      <c r="B8" s="236"/>
      <c r="C8" s="236"/>
    </row>
    <row r="9" spans="1:3" ht="20.25" hidden="1">
      <c r="A9" s="229" t="s">
        <v>5</v>
      </c>
      <c r="B9" s="229"/>
      <c r="C9" s="229"/>
    </row>
    <row r="10" spans="1:4" ht="20.25" hidden="1">
      <c r="A10" s="83"/>
      <c r="B10" s="83"/>
      <c r="C10" s="259" t="s">
        <v>280</v>
      </c>
      <c r="D10" s="259"/>
    </row>
    <row r="11" spans="1:4" ht="56.25" customHeight="1" hidden="1">
      <c r="A11" s="6" t="s">
        <v>35</v>
      </c>
      <c r="B11" s="6" t="s">
        <v>0</v>
      </c>
      <c r="C11" s="33" t="s">
        <v>57</v>
      </c>
      <c r="D11" s="33" t="s">
        <v>58</v>
      </c>
    </row>
    <row r="12" spans="1:4" ht="18.75" hidden="1">
      <c r="A12" s="7"/>
      <c r="B12" s="8" t="s">
        <v>36</v>
      </c>
      <c r="C12" s="25" t="s">
        <v>22</v>
      </c>
      <c r="D12" s="25" t="s">
        <v>22</v>
      </c>
    </row>
    <row r="13" spans="1:4" ht="18.75" hidden="1">
      <c r="A13" s="269" t="s">
        <v>23</v>
      </c>
      <c r="B13" s="15" t="s">
        <v>1</v>
      </c>
      <c r="C13" s="271">
        <v>28</v>
      </c>
      <c r="D13" s="271">
        <v>25</v>
      </c>
    </row>
    <row r="14" spans="1:4" ht="18.75" hidden="1">
      <c r="A14" s="270"/>
      <c r="B14" s="16" t="s">
        <v>3</v>
      </c>
      <c r="C14" s="272"/>
      <c r="D14" s="272"/>
    </row>
    <row r="15" spans="1:4" ht="18.75" hidden="1">
      <c r="A15" s="22" t="s">
        <v>41</v>
      </c>
      <c r="B15" s="231" t="s">
        <v>8</v>
      </c>
      <c r="C15" s="271">
        <v>22</v>
      </c>
      <c r="D15" s="271">
        <v>20</v>
      </c>
    </row>
    <row r="16" spans="1:4" ht="18.75" hidden="1">
      <c r="A16" s="9" t="s">
        <v>7</v>
      </c>
      <c r="B16" s="232"/>
      <c r="C16" s="272"/>
      <c r="D16" s="272"/>
    </row>
    <row r="17" spans="1:4" ht="18.75" hidden="1">
      <c r="A17" s="10" t="s">
        <v>24</v>
      </c>
      <c r="B17" s="263" t="s">
        <v>9</v>
      </c>
      <c r="C17" s="265">
        <v>6</v>
      </c>
      <c r="D17" s="271">
        <v>5.5</v>
      </c>
    </row>
    <row r="18" spans="1:4" ht="18.75" hidden="1">
      <c r="A18" s="7" t="s">
        <v>25</v>
      </c>
      <c r="B18" s="264"/>
      <c r="C18" s="266"/>
      <c r="D18" s="272"/>
    </row>
    <row r="19" spans="1:4" ht="15.75" customHeight="1" hidden="1">
      <c r="A19" s="261" t="s">
        <v>26</v>
      </c>
      <c r="B19" s="263" t="s">
        <v>4</v>
      </c>
      <c r="C19" s="265">
        <v>6</v>
      </c>
      <c r="D19" s="271">
        <v>5.5</v>
      </c>
    </row>
    <row r="20" spans="1:4" ht="15.75" customHeight="1" hidden="1">
      <c r="A20" s="262"/>
      <c r="B20" s="264"/>
      <c r="C20" s="266"/>
      <c r="D20" s="272"/>
    </row>
    <row r="21" spans="1:4" ht="15.75" customHeight="1" hidden="1">
      <c r="A21" s="261" t="s">
        <v>6</v>
      </c>
      <c r="B21" s="263" t="s">
        <v>4</v>
      </c>
      <c r="C21" s="265">
        <v>6</v>
      </c>
      <c r="D21" s="271">
        <v>5.5</v>
      </c>
    </row>
    <row r="22" spans="1:4" ht="15.75" customHeight="1" hidden="1">
      <c r="A22" s="262"/>
      <c r="B22" s="264"/>
      <c r="C22" s="266"/>
      <c r="D22" s="272"/>
    </row>
    <row r="23" spans="1:4" ht="15.75" customHeight="1" hidden="1">
      <c r="A23" s="261" t="s">
        <v>27</v>
      </c>
      <c r="B23" s="226" t="s">
        <v>28</v>
      </c>
      <c r="C23" s="265">
        <v>330</v>
      </c>
      <c r="D23" s="271">
        <v>300</v>
      </c>
    </row>
    <row r="24" spans="1:4" ht="15.75" customHeight="1" hidden="1">
      <c r="A24" s="262"/>
      <c r="B24" s="227"/>
      <c r="C24" s="266"/>
      <c r="D24" s="272"/>
    </row>
    <row r="25" spans="1:4" ht="15.75" customHeight="1" hidden="1">
      <c r="A25" s="261" t="s">
        <v>29</v>
      </c>
      <c r="B25" s="273" t="s">
        <v>30</v>
      </c>
      <c r="C25" s="265">
        <v>385</v>
      </c>
      <c r="D25" s="271">
        <v>350</v>
      </c>
    </row>
    <row r="26" spans="1:4" ht="15.75" customHeight="1" hidden="1">
      <c r="A26" s="262"/>
      <c r="B26" s="274"/>
      <c r="C26" s="266"/>
      <c r="D26" s="272"/>
    </row>
    <row r="27" spans="1:4" ht="15.75" customHeight="1" hidden="1">
      <c r="A27" s="261" t="s">
        <v>31</v>
      </c>
      <c r="B27" s="273" t="s">
        <v>20</v>
      </c>
      <c r="C27" s="265">
        <v>440</v>
      </c>
      <c r="D27" s="271">
        <v>400</v>
      </c>
    </row>
    <row r="28" spans="1:4" ht="19.5" customHeight="1" hidden="1">
      <c r="A28" s="262"/>
      <c r="B28" s="274"/>
      <c r="C28" s="266"/>
      <c r="D28" s="272"/>
    </row>
    <row r="29" spans="1:4" ht="15.75" customHeight="1" hidden="1">
      <c r="A29" s="261" t="s">
        <v>32</v>
      </c>
      <c r="B29" s="273" t="s">
        <v>33</v>
      </c>
      <c r="C29" s="265">
        <v>495</v>
      </c>
      <c r="D29" s="271">
        <v>440</v>
      </c>
    </row>
    <row r="30" spans="1:4" ht="25.5" customHeight="1" hidden="1">
      <c r="A30" s="262"/>
      <c r="B30" s="274"/>
      <c r="C30" s="266"/>
      <c r="D30" s="272"/>
    </row>
    <row r="31" spans="1:4" ht="33.75" customHeight="1" hidden="1">
      <c r="A31" s="106" t="s">
        <v>163</v>
      </c>
      <c r="B31" s="107" t="s">
        <v>28</v>
      </c>
      <c r="C31" s="105">
        <v>200</v>
      </c>
      <c r="D31" s="104">
        <v>200</v>
      </c>
    </row>
    <row r="32" spans="1:4" ht="34.5" customHeight="1" hidden="1">
      <c r="A32" s="106" t="s">
        <v>164</v>
      </c>
      <c r="B32" s="107" t="s">
        <v>30</v>
      </c>
      <c r="C32" s="105">
        <v>250</v>
      </c>
      <c r="D32" s="104">
        <v>250</v>
      </c>
    </row>
    <row r="33" spans="1:4" ht="25.5" customHeight="1" hidden="1">
      <c r="A33" s="106" t="s">
        <v>165</v>
      </c>
      <c r="B33" s="107" t="s">
        <v>167</v>
      </c>
      <c r="C33" s="105">
        <v>300</v>
      </c>
      <c r="D33" s="104">
        <v>300</v>
      </c>
    </row>
    <row r="34" spans="1:4" ht="36.75" customHeight="1" hidden="1">
      <c r="A34" s="20" t="s">
        <v>166</v>
      </c>
      <c r="B34" s="31" t="s">
        <v>53</v>
      </c>
      <c r="C34" s="90">
        <v>10</v>
      </c>
      <c r="D34" s="98">
        <v>9</v>
      </c>
    </row>
    <row r="35" spans="1:3" ht="20.25" hidden="1">
      <c r="A35" s="212" t="s">
        <v>34</v>
      </c>
      <c r="B35" s="212"/>
      <c r="C35" s="212"/>
    </row>
    <row r="36" spans="1:3" ht="18.75" hidden="1">
      <c r="A36" s="11"/>
      <c r="B36" s="12"/>
      <c r="C36" s="27"/>
    </row>
    <row r="37" spans="1:3" ht="18.75" hidden="1">
      <c r="A37" s="215" t="s">
        <v>162</v>
      </c>
      <c r="B37" s="215"/>
      <c r="C37" s="215"/>
    </row>
    <row r="38" ht="15.75" hidden="1">
      <c r="C38" s="21"/>
    </row>
    <row r="39" spans="1:3" ht="18.75" hidden="1">
      <c r="A39" s="233" t="s">
        <v>21</v>
      </c>
      <c r="B39" s="233"/>
      <c r="C39" s="233"/>
    </row>
    <row r="40" spans="1:3" ht="18.75" hidden="1">
      <c r="A40" s="233" t="s">
        <v>19</v>
      </c>
      <c r="B40" s="233"/>
      <c r="C40" s="233"/>
    </row>
    <row r="41" spans="1:3" ht="18.75" hidden="1">
      <c r="A41" s="14"/>
      <c r="B41" s="13"/>
      <c r="C41" s="23" t="s">
        <v>39</v>
      </c>
    </row>
    <row r="42" spans="1:3" ht="18.75" hidden="1">
      <c r="A42" s="14"/>
      <c r="B42" s="13"/>
      <c r="C42" s="23"/>
    </row>
    <row r="43" spans="1:3" ht="18.75" hidden="1">
      <c r="A43" s="5"/>
      <c r="B43" s="234" t="str">
        <f>B5</f>
        <v>18 сентября 2017  года</v>
      </c>
      <c r="C43" s="234"/>
    </row>
    <row r="44" spans="1:3" ht="18.75" hidden="1">
      <c r="A44" s="5"/>
      <c r="B44" s="4"/>
      <c r="C44" s="24"/>
    </row>
    <row r="45" spans="1:3" ht="20.25" hidden="1">
      <c r="A45" s="235" t="s">
        <v>54</v>
      </c>
      <c r="B45" s="235"/>
      <c r="C45" s="235"/>
    </row>
    <row r="46" spans="1:3" ht="18.75" hidden="1">
      <c r="A46" s="236"/>
      <c r="B46" s="236"/>
      <c r="C46" s="236"/>
    </row>
    <row r="47" spans="1:3" ht="20.25" hidden="1">
      <c r="A47" s="229" t="s">
        <v>42</v>
      </c>
      <c r="B47" s="229"/>
      <c r="C47" s="229"/>
    </row>
    <row r="48" spans="1:3" ht="18.75" hidden="1">
      <c r="A48" s="5"/>
      <c r="B48" s="4"/>
      <c r="C48" s="24"/>
    </row>
    <row r="49" spans="1:4" ht="31.5" hidden="1">
      <c r="A49" s="6" t="s">
        <v>35</v>
      </c>
      <c r="B49" s="6" t="s">
        <v>0</v>
      </c>
      <c r="C49" s="34" t="s">
        <v>57</v>
      </c>
      <c r="D49" s="33" t="s">
        <v>58</v>
      </c>
    </row>
    <row r="50" spans="1:4" ht="18.75" hidden="1">
      <c r="A50" s="7"/>
      <c r="B50" s="8" t="s">
        <v>36</v>
      </c>
      <c r="C50" s="25" t="s">
        <v>22</v>
      </c>
      <c r="D50" s="25" t="s">
        <v>22</v>
      </c>
    </row>
    <row r="51" spans="1:4" ht="18.75" hidden="1">
      <c r="A51" s="269" t="s">
        <v>23</v>
      </c>
      <c r="B51" s="15" t="s">
        <v>43</v>
      </c>
      <c r="C51" s="271">
        <f>C13*10</f>
        <v>280</v>
      </c>
      <c r="D51" s="271">
        <f>D13*10</f>
        <v>250</v>
      </c>
    </row>
    <row r="52" spans="1:4" ht="18.75" hidden="1">
      <c r="A52" s="270"/>
      <c r="B52" s="16"/>
      <c r="C52" s="272"/>
      <c r="D52" s="272"/>
    </row>
    <row r="53" spans="1:4" ht="18.75" hidden="1">
      <c r="A53" s="22" t="s">
        <v>55</v>
      </c>
      <c r="B53" s="231" t="s">
        <v>44</v>
      </c>
      <c r="C53" s="271">
        <f>C15*2</f>
        <v>44</v>
      </c>
      <c r="D53" s="271">
        <f>D15*2</f>
        <v>40</v>
      </c>
    </row>
    <row r="54" spans="1:4" ht="18.75" hidden="1">
      <c r="A54" s="9" t="s">
        <v>7</v>
      </c>
      <c r="B54" s="232"/>
      <c r="C54" s="272"/>
      <c r="D54" s="272"/>
    </row>
    <row r="55" spans="1:4" ht="15.75" hidden="1">
      <c r="A55" s="261" t="s">
        <v>45</v>
      </c>
      <c r="B55" s="263" t="s">
        <v>46</v>
      </c>
      <c r="C55" s="265">
        <f>C19*2</f>
        <v>12</v>
      </c>
      <c r="D55" s="265">
        <f>D19*2</f>
        <v>11</v>
      </c>
    </row>
    <row r="56" spans="1:4" ht="15.75" hidden="1">
      <c r="A56" s="262"/>
      <c r="B56" s="264"/>
      <c r="C56" s="266"/>
      <c r="D56" s="266"/>
    </row>
    <row r="57" spans="1:4" ht="15.75" customHeight="1" hidden="1">
      <c r="A57" s="267" t="s">
        <v>47</v>
      </c>
      <c r="B57" s="268"/>
      <c r="C57" s="90">
        <f>C51+C53+C55</f>
        <v>336</v>
      </c>
      <c r="D57" s="90">
        <f>D51+D53+D55</f>
        <v>301</v>
      </c>
    </row>
    <row r="58" spans="1:3" ht="15.75" customHeight="1" hidden="1">
      <c r="A58" s="212" t="s">
        <v>34</v>
      </c>
      <c r="B58" s="212"/>
      <c r="C58" s="212"/>
    </row>
    <row r="59" spans="1:3" ht="15.75" customHeight="1" hidden="1">
      <c r="A59" s="26" t="s">
        <v>56</v>
      </c>
      <c r="B59" s="12"/>
      <c r="C59" s="27"/>
    </row>
    <row r="60" spans="1:3" ht="15.75" customHeight="1" hidden="1">
      <c r="A60" s="11"/>
      <c r="B60" s="12"/>
      <c r="C60" s="27"/>
    </row>
    <row r="61" spans="1:3" ht="15.75" customHeight="1" hidden="1">
      <c r="A61" s="260" t="str">
        <f>A37</f>
        <v>Экономист по ценам                                Т.Н.Гришкевич</v>
      </c>
      <c r="B61" s="260"/>
      <c r="C61" s="260"/>
    </row>
    <row r="62" ht="15.75" customHeight="1" hidden="1">
      <c r="C62" s="21"/>
    </row>
    <row r="63" ht="15.75" customHeight="1" hidden="1">
      <c r="B63" s="2"/>
    </row>
    <row r="64" ht="15.75" hidden="1">
      <c r="C64" s="21"/>
    </row>
    <row r="65" spans="1:3" ht="18.75" hidden="1">
      <c r="A65" s="233" t="s">
        <v>21</v>
      </c>
      <c r="B65" s="233"/>
      <c r="C65" s="233"/>
    </row>
    <row r="66" spans="1:3" ht="18.75" hidden="1">
      <c r="A66" s="233" t="s">
        <v>19</v>
      </c>
      <c r="B66" s="233"/>
      <c r="C66" s="233"/>
    </row>
    <row r="67" spans="1:3" ht="18.75" hidden="1">
      <c r="A67" s="14"/>
      <c r="B67" s="13"/>
      <c r="C67" s="23" t="s">
        <v>39</v>
      </c>
    </row>
    <row r="68" spans="1:3" ht="18.75" hidden="1">
      <c r="A68" s="14"/>
      <c r="B68" s="13"/>
      <c r="C68" s="23"/>
    </row>
    <row r="69" spans="1:3" ht="18.75" hidden="1">
      <c r="A69" s="5"/>
      <c r="B69" s="234" t="s">
        <v>275</v>
      </c>
      <c r="C69" s="234"/>
    </row>
    <row r="70" spans="1:3" ht="18.75" hidden="1">
      <c r="A70" s="5"/>
      <c r="B70" s="4"/>
      <c r="C70" s="24"/>
    </row>
    <row r="71" spans="1:3" ht="20.25" hidden="1">
      <c r="A71" s="235" t="s">
        <v>277</v>
      </c>
      <c r="B71" s="235"/>
      <c r="C71" s="235"/>
    </row>
    <row r="72" spans="1:3" ht="18.75" hidden="1">
      <c r="A72" s="236"/>
      <c r="B72" s="236"/>
      <c r="C72" s="236"/>
    </row>
    <row r="73" spans="1:3" ht="20.25" hidden="1">
      <c r="A73" s="229" t="s">
        <v>5</v>
      </c>
      <c r="B73" s="229"/>
      <c r="C73" s="229"/>
    </row>
    <row r="74" spans="1:4" ht="18.75" hidden="1">
      <c r="A74" s="254" t="s">
        <v>274</v>
      </c>
      <c r="B74" s="254"/>
      <c r="C74" s="254"/>
      <c r="D74" s="254"/>
    </row>
    <row r="75" spans="1:4" ht="30" customHeight="1" hidden="1">
      <c r="A75" s="6" t="s">
        <v>35</v>
      </c>
      <c r="B75" s="6" t="s">
        <v>0</v>
      </c>
      <c r="C75" s="275" t="s">
        <v>181</v>
      </c>
      <c r="D75" s="276"/>
    </row>
    <row r="76" spans="1:4" ht="18.75" hidden="1">
      <c r="A76" s="7"/>
      <c r="B76" s="8" t="s">
        <v>36</v>
      </c>
      <c r="C76" s="277" t="s">
        <v>22</v>
      </c>
      <c r="D76" s="278"/>
    </row>
    <row r="77" spans="1:4" ht="18.75" hidden="1">
      <c r="A77" s="269" t="s">
        <v>23</v>
      </c>
      <c r="B77" s="15" t="s">
        <v>1</v>
      </c>
      <c r="C77" s="279">
        <v>42.5</v>
      </c>
      <c r="D77" s="280"/>
    </row>
    <row r="78" spans="1:4" ht="18.75" hidden="1">
      <c r="A78" s="270"/>
      <c r="B78" s="16" t="s">
        <v>3</v>
      </c>
      <c r="C78" s="281"/>
      <c r="D78" s="282"/>
    </row>
    <row r="79" spans="1:4" ht="18.75" hidden="1">
      <c r="A79" s="22" t="s">
        <v>41</v>
      </c>
      <c r="B79" s="231" t="s">
        <v>8</v>
      </c>
      <c r="C79" s="279">
        <v>33</v>
      </c>
      <c r="D79" s="280"/>
    </row>
    <row r="80" spans="1:4" ht="18.75" hidden="1">
      <c r="A80" s="9" t="s">
        <v>7</v>
      </c>
      <c r="B80" s="232"/>
      <c r="C80" s="281"/>
      <c r="D80" s="282"/>
    </row>
    <row r="81" spans="1:4" ht="18.75" hidden="1">
      <c r="A81" s="10" t="s">
        <v>24</v>
      </c>
      <c r="B81" s="263" t="s">
        <v>9</v>
      </c>
      <c r="C81" s="279">
        <v>9</v>
      </c>
      <c r="D81" s="280"/>
    </row>
    <row r="82" spans="1:4" ht="18.75" hidden="1">
      <c r="A82" s="7" t="s">
        <v>25</v>
      </c>
      <c r="B82" s="264"/>
      <c r="C82" s="281"/>
      <c r="D82" s="282"/>
    </row>
    <row r="83" spans="1:4" ht="15.75" customHeight="1" hidden="1">
      <c r="A83" s="261" t="s">
        <v>26</v>
      </c>
      <c r="B83" s="263" t="s">
        <v>4</v>
      </c>
      <c r="C83" s="279">
        <v>9</v>
      </c>
      <c r="D83" s="280"/>
    </row>
    <row r="84" spans="1:4" ht="15.75" customHeight="1" hidden="1">
      <c r="A84" s="262"/>
      <c r="B84" s="264"/>
      <c r="C84" s="281"/>
      <c r="D84" s="282"/>
    </row>
    <row r="85" spans="1:4" ht="15.75" customHeight="1" hidden="1">
      <c r="A85" s="261" t="s">
        <v>6</v>
      </c>
      <c r="B85" s="263" t="s">
        <v>4</v>
      </c>
      <c r="C85" s="279">
        <v>9</v>
      </c>
      <c r="D85" s="280"/>
    </row>
    <row r="86" spans="1:4" ht="15.75" customHeight="1" hidden="1">
      <c r="A86" s="262"/>
      <c r="B86" s="264"/>
      <c r="C86" s="281"/>
      <c r="D86" s="282"/>
    </row>
    <row r="87" spans="1:4" ht="15.75" customHeight="1" hidden="1">
      <c r="A87" s="261" t="s">
        <v>27</v>
      </c>
      <c r="B87" s="226" t="s">
        <v>28</v>
      </c>
      <c r="C87" s="279">
        <v>500</v>
      </c>
      <c r="D87" s="280"/>
    </row>
    <row r="88" spans="1:4" ht="24" customHeight="1" hidden="1">
      <c r="A88" s="262"/>
      <c r="B88" s="227"/>
      <c r="C88" s="281"/>
      <c r="D88" s="282"/>
    </row>
    <row r="89" spans="1:4" ht="15.75" customHeight="1" hidden="1">
      <c r="A89" s="261" t="s">
        <v>29</v>
      </c>
      <c r="B89" s="273" t="s">
        <v>30</v>
      </c>
      <c r="C89" s="279">
        <v>580</v>
      </c>
      <c r="D89" s="280"/>
    </row>
    <row r="90" spans="1:4" ht="23.25" customHeight="1" hidden="1">
      <c r="A90" s="262"/>
      <c r="B90" s="274"/>
      <c r="C90" s="281"/>
      <c r="D90" s="282"/>
    </row>
    <row r="91" spans="1:4" ht="15.75" customHeight="1" hidden="1">
      <c r="A91" s="261" t="s">
        <v>31</v>
      </c>
      <c r="B91" s="273" t="s">
        <v>20</v>
      </c>
      <c r="C91" s="279">
        <v>660</v>
      </c>
      <c r="D91" s="280"/>
    </row>
    <row r="92" spans="1:4" ht="26.25" customHeight="1" hidden="1">
      <c r="A92" s="262"/>
      <c r="B92" s="274"/>
      <c r="C92" s="281"/>
      <c r="D92" s="282"/>
    </row>
    <row r="93" spans="1:4" ht="15.75" customHeight="1" hidden="1">
      <c r="A93" s="261" t="s">
        <v>32</v>
      </c>
      <c r="B93" s="273" t="s">
        <v>33</v>
      </c>
      <c r="C93" s="279">
        <v>750</v>
      </c>
      <c r="D93" s="280"/>
    </row>
    <row r="94" spans="1:4" ht="19.5" customHeight="1" hidden="1">
      <c r="A94" s="262"/>
      <c r="B94" s="274"/>
      <c r="C94" s="281"/>
      <c r="D94" s="282"/>
    </row>
    <row r="95" spans="1:4" ht="37.5" hidden="1">
      <c r="A95" s="106" t="s">
        <v>183</v>
      </c>
      <c r="B95" s="107" t="s">
        <v>28</v>
      </c>
      <c r="C95" s="289">
        <v>300</v>
      </c>
      <c r="D95" s="290"/>
    </row>
    <row r="96" spans="1:4" ht="38.25" customHeight="1" hidden="1">
      <c r="A96" s="106" t="s">
        <v>184</v>
      </c>
      <c r="B96" s="107" t="s">
        <v>30</v>
      </c>
      <c r="C96" s="289">
        <v>380</v>
      </c>
      <c r="D96" s="290"/>
    </row>
    <row r="97" spans="1:4" ht="57" customHeight="1" hidden="1">
      <c r="A97" s="106" t="s">
        <v>185</v>
      </c>
      <c r="B97" s="107" t="s">
        <v>187</v>
      </c>
      <c r="C97" s="289">
        <v>450</v>
      </c>
      <c r="D97" s="290"/>
    </row>
    <row r="98" spans="1:4" ht="37.5" hidden="1">
      <c r="A98" s="20" t="s">
        <v>166</v>
      </c>
      <c r="B98" s="31" t="s">
        <v>188</v>
      </c>
      <c r="C98" s="287">
        <v>15</v>
      </c>
      <c r="D98" s="288"/>
    </row>
    <row r="99" spans="1:3" ht="20.25" hidden="1">
      <c r="A99" s="212" t="s">
        <v>34</v>
      </c>
      <c r="B99" s="212"/>
      <c r="C99" s="212"/>
    </row>
    <row r="100" spans="1:3" ht="18.75" hidden="1">
      <c r="A100" s="11"/>
      <c r="B100" s="12"/>
      <c r="C100" s="27"/>
    </row>
    <row r="101" spans="1:3" ht="18.75" hidden="1">
      <c r="A101" s="215" t="s">
        <v>162</v>
      </c>
      <c r="B101" s="215"/>
      <c r="C101" s="215"/>
    </row>
    <row r="102" ht="15.75" hidden="1"/>
    <row r="103" ht="15.75" hidden="1"/>
    <row r="104" ht="15.75" hidden="1"/>
    <row r="105" spans="1:3" ht="18.75" hidden="1">
      <c r="A105" s="233" t="s">
        <v>21</v>
      </c>
      <c r="B105" s="233"/>
      <c r="C105" s="233"/>
    </row>
    <row r="106" spans="1:3" ht="18.75" hidden="1">
      <c r="A106" s="233" t="s">
        <v>19</v>
      </c>
      <c r="B106" s="233"/>
      <c r="C106" s="233"/>
    </row>
    <row r="107" spans="1:3" ht="18.75" hidden="1">
      <c r="A107" s="14"/>
      <c r="B107" s="13"/>
      <c r="C107" s="23" t="s">
        <v>39</v>
      </c>
    </row>
    <row r="108" spans="1:3" ht="18.75" hidden="1">
      <c r="A108" s="14"/>
      <c r="B108" s="13"/>
      <c r="C108" s="23"/>
    </row>
    <row r="109" spans="1:3" ht="18.75" hidden="1">
      <c r="A109" s="5"/>
      <c r="B109" s="234" t="str">
        <f>B69</f>
        <v>17 октября 2019</v>
      </c>
      <c r="C109" s="234"/>
    </row>
    <row r="110" spans="1:3" ht="18.75" hidden="1">
      <c r="A110" s="5"/>
      <c r="B110" s="4"/>
      <c r="C110" s="24"/>
    </row>
    <row r="111" spans="1:3" ht="20.25" hidden="1">
      <c r="A111" s="235" t="s">
        <v>276</v>
      </c>
      <c r="B111" s="235"/>
      <c r="C111" s="235"/>
    </row>
    <row r="112" spans="1:3" ht="18.75" hidden="1">
      <c r="A112" s="236"/>
      <c r="B112" s="236"/>
      <c r="C112" s="236"/>
    </row>
    <row r="113" spans="1:3" ht="20.25" hidden="1">
      <c r="A113" s="229" t="s">
        <v>42</v>
      </c>
      <c r="B113" s="229"/>
      <c r="C113" s="229"/>
    </row>
    <row r="114" spans="1:4" ht="18.75" hidden="1">
      <c r="A114" s="254" t="s">
        <v>274</v>
      </c>
      <c r="B114" s="254"/>
      <c r="C114" s="254"/>
      <c r="D114" s="254"/>
    </row>
    <row r="115" spans="1:4" ht="31.5" customHeight="1" hidden="1">
      <c r="A115" s="6" t="s">
        <v>35</v>
      </c>
      <c r="B115" s="6" t="s">
        <v>0</v>
      </c>
      <c r="C115" s="275" t="s">
        <v>189</v>
      </c>
      <c r="D115" s="276"/>
    </row>
    <row r="116" spans="1:4" ht="18.75" hidden="1">
      <c r="A116" s="7"/>
      <c r="B116" s="8" t="s">
        <v>36</v>
      </c>
      <c r="C116" s="277" t="s">
        <v>22</v>
      </c>
      <c r="D116" s="278"/>
    </row>
    <row r="117" spans="1:4" ht="18.75" hidden="1">
      <c r="A117" s="269" t="s">
        <v>23</v>
      </c>
      <c r="B117" s="15" t="s">
        <v>43</v>
      </c>
      <c r="C117" s="279">
        <v>425</v>
      </c>
      <c r="D117" s="280"/>
    </row>
    <row r="118" spans="1:4" ht="18.75" hidden="1">
      <c r="A118" s="270"/>
      <c r="B118" s="16"/>
      <c r="C118" s="281"/>
      <c r="D118" s="282"/>
    </row>
    <row r="119" spans="1:4" ht="18.75" hidden="1">
      <c r="A119" s="22" t="s">
        <v>190</v>
      </c>
      <c r="B119" s="231" t="s">
        <v>44</v>
      </c>
      <c r="C119" s="279">
        <v>66</v>
      </c>
      <c r="D119" s="280"/>
    </row>
    <row r="120" spans="1:4" ht="18.75" hidden="1">
      <c r="A120" s="9" t="s">
        <v>7</v>
      </c>
      <c r="B120" s="232"/>
      <c r="C120" s="281"/>
      <c r="D120" s="282"/>
    </row>
    <row r="121" spans="1:4" ht="15.75" customHeight="1" hidden="1">
      <c r="A121" s="261" t="s">
        <v>45</v>
      </c>
      <c r="B121" s="263" t="s">
        <v>46</v>
      </c>
      <c r="C121" s="283">
        <v>9</v>
      </c>
      <c r="D121" s="284"/>
    </row>
    <row r="122" spans="1:4" ht="15.75" customHeight="1" hidden="1">
      <c r="A122" s="262"/>
      <c r="B122" s="264"/>
      <c r="C122" s="285"/>
      <c r="D122" s="286"/>
    </row>
    <row r="123" spans="1:4" ht="18.75" hidden="1">
      <c r="A123" s="267" t="s">
        <v>47</v>
      </c>
      <c r="B123" s="268"/>
      <c r="C123" s="287">
        <f>C117+C119+C121</f>
        <v>500</v>
      </c>
      <c r="D123" s="288"/>
    </row>
    <row r="124" spans="1:3" ht="20.25" hidden="1">
      <c r="A124" s="212" t="s">
        <v>34</v>
      </c>
      <c r="B124" s="212"/>
      <c r="C124" s="212"/>
    </row>
    <row r="125" spans="1:3" ht="18.75" hidden="1">
      <c r="A125" s="26" t="s">
        <v>56</v>
      </c>
      <c r="B125" s="12"/>
      <c r="C125" s="27"/>
    </row>
    <row r="126" spans="1:3" ht="18.75" hidden="1">
      <c r="A126" s="11"/>
      <c r="B126" s="12"/>
      <c r="C126" s="27"/>
    </row>
    <row r="127" spans="1:3" ht="18.75" hidden="1">
      <c r="A127" s="260" t="str">
        <f>A101</f>
        <v>Экономист по ценам                                Т.Н.Гришкевич</v>
      </c>
      <c r="B127" s="260"/>
      <c r="C127" s="260"/>
    </row>
    <row r="128" ht="15.75">
      <c r="C128" s="21"/>
    </row>
    <row r="129" ht="15.75" hidden="1"/>
    <row r="130" spans="1:3" ht="18.75" hidden="1">
      <c r="A130" s="233" t="s">
        <v>21</v>
      </c>
      <c r="B130" s="233"/>
      <c r="C130" s="233"/>
    </row>
    <row r="131" spans="1:3" ht="18.75" hidden="1">
      <c r="A131" s="233" t="s">
        <v>19</v>
      </c>
      <c r="B131" s="233"/>
      <c r="C131" s="233"/>
    </row>
    <row r="132" spans="1:3" ht="18.75" hidden="1">
      <c r="A132" s="14"/>
      <c r="B132" s="13"/>
      <c r="C132" s="23" t="s">
        <v>39</v>
      </c>
    </row>
    <row r="133" spans="1:3" ht="18.75" hidden="1">
      <c r="A133" s="14"/>
      <c r="B133" s="13"/>
      <c r="C133" s="23"/>
    </row>
    <row r="134" spans="1:3" ht="18.75" hidden="1">
      <c r="A134" s="5"/>
      <c r="B134" s="234" t="s">
        <v>282</v>
      </c>
      <c r="C134" s="234"/>
    </row>
    <row r="135" spans="1:3" ht="18.75" hidden="1">
      <c r="A135" s="5"/>
      <c r="B135" s="4"/>
      <c r="C135" s="24"/>
    </row>
    <row r="136" spans="1:3" ht="20.25" hidden="1">
      <c r="A136" s="235" t="s">
        <v>283</v>
      </c>
      <c r="B136" s="235"/>
      <c r="C136" s="235"/>
    </row>
    <row r="137" spans="1:3" ht="18.75" hidden="1">
      <c r="A137" s="236"/>
      <c r="B137" s="236"/>
      <c r="C137" s="236"/>
    </row>
    <row r="138" spans="1:3" ht="20.25" hidden="1">
      <c r="A138" s="229" t="s">
        <v>5</v>
      </c>
      <c r="B138" s="229"/>
      <c r="C138" s="229"/>
    </row>
    <row r="139" spans="1:4" ht="20.25" hidden="1">
      <c r="A139" s="83"/>
      <c r="B139" s="83"/>
      <c r="C139" s="259" t="s">
        <v>303</v>
      </c>
      <c r="D139" s="259"/>
    </row>
    <row r="140" spans="1:4" ht="30" hidden="1">
      <c r="A140" s="6" t="s">
        <v>35</v>
      </c>
      <c r="B140" s="6" t="s">
        <v>0</v>
      </c>
      <c r="C140" s="33" t="s">
        <v>57</v>
      </c>
      <c r="D140" s="33" t="s">
        <v>58</v>
      </c>
    </row>
    <row r="141" spans="1:4" ht="18.75" hidden="1">
      <c r="A141" s="7"/>
      <c r="B141" s="8" t="s">
        <v>36</v>
      </c>
      <c r="C141" s="25" t="s">
        <v>22</v>
      </c>
      <c r="D141" s="25" t="s">
        <v>22</v>
      </c>
    </row>
    <row r="142" spans="1:4" ht="18.75" hidden="1">
      <c r="A142" s="269" t="s">
        <v>23</v>
      </c>
      <c r="B142" s="15" t="s">
        <v>1</v>
      </c>
      <c r="C142" s="271">
        <v>28.6</v>
      </c>
      <c r="D142" s="271">
        <v>26</v>
      </c>
    </row>
    <row r="143" spans="1:4" ht="18.75" hidden="1">
      <c r="A143" s="270"/>
      <c r="B143" s="16" t="s">
        <v>3</v>
      </c>
      <c r="C143" s="272"/>
      <c r="D143" s="272"/>
    </row>
    <row r="144" spans="1:4" ht="18.75" hidden="1">
      <c r="A144" s="22" t="s">
        <v>41</v>
      </c>
      <c r="B144" s="231" t="s">
        <v>8</v>
      </c>
      <c r="C144" s="271">
        <v>24</v>
      </c>
      <c r="D144" s="271">
        <v>23</v>
      </c>
    </row>
    <row r="145" spans="1:4" ht="18.75" hidden="1">
      <c r="A145" s="9" t="s">
        <v>7</v>
      </c>
      <c r="B145" s="232"/>
      <c r="C145" s="272"/>
      <c r="D145" s="272"/>
    </row>
    <row r="146" spans="1:4" ht="18.75" hidden="1">
      <c r="A146" s="10" t="s">
        <v>24</v>
      </c>
      <c r="B146" s="263" t="s">
        <v>9</v>
      </c>
      <c r="C146" s="265">
        <v>8</v>
      </c>
      <c r="D146" s="271">
        <v>7</v>
      </c>
    </row>
    <row r="147" spans="1:4" ht="18.75" hidden="1">
      <c r="A147" s="7" t="s">
        <v>25</v>
      </c>
      <c r="B147" s="264"/>
      <c r="C147" s="266"/>
      <c r="D147" s="272"/>
    </row>
    <row r="148" spans="1:4" ht="15.75" hidden="1">
      <c r="A148" s="261" t="s">
        <v>26</v>
      </c>
      <c r="B148" s="263" t="s">
        <v>4</v>
      </c>
      <c r="C148" s="265">
        <v>8</v>
      </c>
      <c r="D148" s="271">
        <v>7</v>
      </c>
    </row>
    <row r="149" spans="1:4" ht="15.75" hidden="1">
      <c r="A149" s="262"/>
      <c r="B149" s="264"/>
      <c r="C149" s="266"/>
      <c r="D149" s="272"/>
    </row>
    <row r="150" spans="1:4" ht="15.75" hidden="1">
      <c r="A150" s="261" t="s">
        <v>6</v>
      </c>
      <c r="B150" s="263" t="s">
        <v>4</v>
      </c>
      <c r="C150" s="265">
        <v>8</v>
      </c>
      <c r="D150" s="271">
        <v>7</v>
      </c>
    </row>
    <row r="151" spans="1:4" ht="15.75" hidden="1">
      <c r="A151" s="262"/>
      <c r="B151" s="264"/>
      <c r="C151" s="266"/>
      <c r="D151" s="272"/>
    </row>
    <row r="152" spans="1:4" ht="15.75" hidden="1">
      <c r="A152" s="261" t="s">
        <v>27</v>
      </c>
      <c r="B152" s="226" t="s">
        <v>28</v>
      </c>
      <c r="C152" s="265">
        <v>350</v>
      </c>
      <c r="D152" s="271">
        <v>320</v>
      </c>
    </row>
    <row r="153" spans="1:4" ht="15.75" hidden="1">
      <c r="A153" s="262"/>
      <c r="B153" s="227"/>
      <c r="C153" s="266"/>
      <c r="D153" s="272"/>
    </row>
    <row r="154" spans="1:4" ht="15.75" hidden="1">
      <c r="A154" s="261" t="s">
        <v>29</v>
      </c>
      <c r="B154" s="273" t="s">
        <v>30</v>
      </c>
      <c r="C154" s="265">
        <v>420</v>
      </c>
      <c r="D154" s="271">
        <v>370</v>
      </c>
    </row>
    <row r="155" spans="1:4" ht="15.75" hidden="1">
      <c r="A155" s="262"/>
      <c r="B155" s="274"/>
      <c r="C155" s="266"/>
      <c r="D155" s="272"/>
    </row>
    <row r="156" spans="1:4" ht="15.75" hidden="1">
      <c r="A156" s="261" t="s">
        <v>31</v>
      </c>
      <c r="B156" s="273" t="s">
        <v>20</v>
      </c>
      <c r="C156" s="265">
        <v>480</v>
      </c>
      <c r="D156" s="271">
        <v>440</v>
      </c>
    </row>
    <row r="157" spans="1:4" ht="15.75" hidden="1">
      <c r="A157" s="262"/>
      <c r="B157" s="274"/>
      <c r="C157" s="266"/>
      <c r="D157" s="272"/>
    </row>
    <row r="158" spans="1:4" ht="15.75" hidden="1">
      <c r="A158" s="261" t="s">
        <v>32</v>
      </c>
      <c r="B158" s="273" t="s">
        <v>33</v>
      </c>
      <c r="C158" s="265">
        <v>550</v>
      </c>
      <c r="D158" s="271">
        <v>480</v>
      </c>
    </row>
    <row r="159" spans="1:4" ht="15.75" hidden="1">
      <c r="A159" s="262"/>
      <c r="B159" s="274"/>
      <c r="C159" s="266"/>
      <c r="D159" s="272"/>
    </row>
    <row r="160" spans="1:4" ht="37.5" hidden="1">
      <c r="A160" s="106" t="s">
        <v>163</v>
      </c>
      <c r="B160" s="107" t="s">
        <v>28</v>
      </c>
      <c r="C160" s="105">
        <v>220</v>
      </c>
      <c r="D160" s="104">
        <v>220</v>
      </c>
    </row>
    <row r="161" spans="1:4" ht="56.25" hidden="1">
      <c r="A161" s="106" t="s">
        <v>164</v>
      </c>
      <c r="B161" s="107" t="s">
        <v>30</v>
      </c>
      <c r="C161" s="105">
        <v>275</v>
      </c>
      <c r="D161" s="104">
        <v>275</v>
      </c>
    </row>
    <row r="162" spans="1:4" ht="18.75" hidden="1">
      <c r="A162" s="106" t="s">
        <v>165</v>
      </c>
      <c r="B162" s="107" t="s">
        <v>167</v>
      </c>
      <c r="C162" s="105">
        <v>330</v>
      </c>
      <c r="D162" s="104">
        <v>330</v>
      </c>
    </row>
    <row r="163" spans="1:4" ht="18.75" hidden="1">
      <c r="A163" s="20" t="s">
        <v>166</v>
      </c>
      <c r="B163" s="31" t="s">
        <v>53</v>
      </c>
      <c r="C163" s="90">
        <v>11</v>
      </c>
      <c r="D163" s="98">
        <v>10</v>
      </c>
    </row>
    <row r="164" spans="1:3" ht="20.25" hidden="1">
      <c r="A164" s="212" t="s">
        <v>34</v>
      </c>
      <c r="B164" s="212"/>
      <c r="C164" s="212"/>
    </row>
    <row r="165" spans="1:3" ht="18.75" hidden="1">
      <c r="A165" s="11"/>
      <c r="B165" s="12"/>
      <c r="C165" s="27"/>
    </row>
    <row r="166" spans="1:3" ht="18.75" hidden="1">
      <c r="A166" s="215" t="s">
        <v>162</v>
      </c>
      <c r="B166" s="215"/>
      <c r="C166" s="215"/>
    </row>
    <row r="167" ht="15.75" hidden="1">
      <c r="C167" s="21"/>
    </row>
    <row r="168" spans="1:3" ht="18.75" hidden="1">
      <c r="A168" s="233" t="s">
        <v>21</v>
      </c>
      <c r="B168" s="233"/>
      <c r="C168" s="233"/>
    </row>
    <row r="169" spans="1:3" ht="18.75" hidden="1">
      <c r="A169" s="233" t="s">
        <v>19</v>
      </c>
      <c r="B169" s="233"/>
      <c r="C169" s="233"/>
    </row>
    <row r="170" spans="1:3" ht="18.75" hidden="1">
      <c r="A170" s="14"/>
      <c r="B170" s="13"/>
      <c r="C170" s="23" t="s">
        <v>39</v>
      </c>
    </row>
    <row r="171" spans="1:3" ht="18.75" hidden="1">
      <c r="A171" s="14"/>
      <c r="B171" s="13"/>
      <c r="C171" s="23"/>
    </row>
    <row r="172" spans="1:3" ht="18.75" hidden="1">
      <c r="A172" s="5"/>
      <c r="B172" s="234" t="str">
        <f>B134</f>
        <v>3 января 2020  года</v>
      </c>
      <c r="C172" s="234"/>
    </row>
    <row r="173" spans="1:3" ht="18.75" hidden="1">
      <c r="A173" s="5"/>
      <c r="B173" s="4"/>
      <c r="C173" s="24"/>
    </row>
    <row r="174" spans="1:3" ht="20.25" hidden="1">
      <c r="A174" s="235" t="s">
        <v>284</v>
      </c>
      <c r="B174" s="235"/>
      <c r="C174" s="235"/>
    </row>
    <row r="175" spans="1:3" ht="18.75" hidden="1">
      <c r="A175" s="236"/>
      <c r="B175" s="236"/>
      <c r="C175" s="236"/>
    </row>
    <row r="176" spans="1:3" ht="20.25" hidden="1">
      <c r="A176" s="229" t="s">
        <v>42</v>
      </c>
      <c r="B176" s="229"/>
      <c r="C176" s="229"/>
    </row>
    <row r="177" spans="1:3" ht="18.75" hidden="1">
      <c r="A177" s="5"/>
      <c r="B177" s="4"/>
      <c r="C177" s="24"/>
    </row>
    <row r="178" spans="1:4" ht="31.5" hidden="1">
      <c r="A178" s="6" t="s">
        <v>35</v>
      </c>
      <c r="B178" s="6" t="s">
        <v>0</v>
      </c>
      <c r="C178" s="34" t="s">
        <v>57</v>
      </c>
      <c r="D178" s="33" t="s">
        <v>58</v>
      </c>
    </row>
    <row r="179" spans="1:4" ht="18.75" hidden="1">
      <c r="A179" s="7"/>
      <c r="B179" s="8" t="s">
        <v>36</v>
      </c>
      <c r="C179" s="25" t="s">
        <v>22</v>
      </c>
      <c r="D179" s="25" t="s">
        <v>22</v>
      </c>
    </row>
    <row r="180" spans="1:4" ht="18.75" hidden="1">
      <c r="A180" s="269" t="s">
        <v>23</v>
      </c>
      <c r="B180" s="15" t="s">
        <v>43</v>
      </c>
      <c r="C180" s="271">
        <f>C142*10</f>
        <v>286</v>
      </c>
      <c r="D180" s="271">
        <f>D142*10</f>
        <v>260</v>
      </c>
    </row>
    <row r="181" spans="1:4" ht="18.75" hidden="1">
      <c r="A181" s="270"/>
      <c r="B181" s="16"/>
      <c r="C181" s="272"/>
      <c r="D181" s="272"/>
    </row>
    <row r="182" spans="1:4" ht="18.75" hidden="1">
      <c r="A182" s="22" t="s">
        <v>55</v>
      </c>
      <c r="B182" s="231" t="s">
        <v>44</v>
      </c>
      <c r="C182" s="271">
        <f>C144*2</f>
        <v>48</v>
      </c>
      <c r="D182" s="271">
        <f>D144*2</f>
        <v>46</v>
      </c>
    </row>
    <row r="183" spans="1:4" ht="18.75" hidden="1">
      <c r="A183" s="9" t="s">
        <v>7</v>
      </c>
      <c r="B183" s="232"/>
      <c r="C183" s="272"/>
      <c r="D183" s="272"/>
    </row>
    <row r="184" spans="1:4" ht="15.75" hidden="1">
      <c r="A184" s="261" t="s">
        <v>45</v>
      </c>
      <c r="B184" s="263" t="s">
        <v>46</v>
      </c>
      <c r="C184" s="265">
        <f>C148*2</f>
        <v>16</v>
      </c>
      <c r="D184" s="265">
        <f>D148*2</f>
        <v>14</v>
      </c>
    </row>
    <row r="185" spans="1:4" ht="15.75" hidden="1">
      <c r="A185" s="262"/>
      <c r="B185" s="264"/>
      <c r="C185" s="266"/>
      <c r="D185" s="266"/>
    </row>
    <row r="186" spans="1:4" ht="18.75" hidden="1">
      <c r="A186" s="267" t="s">
        <v>47</v>
      </c>
      <c r="B186" s="268"/>
      <c r="C186" s="90">
        <f>C180+C182+C184</f>
        <v>350</v>
      </c>
      <c r="D186" s="90">
        <f>D180+D182+D184</f>
        <v>320</v>
      </c>
    </row>
    <row r="187" spans="1:3" ht="20.25" hidden="1">
      <c r="A187" s="212" t="s">
        <v>34</v>
      </c>
      <c r="B187" s="212"/>
      <c r="C187" s="212"/>
    </row>
    <row r="188" spans="1:3" ht="18.75" hidden="1">
      <c r="A188" s="26" t="s">
        <v>56</v>
      </c>
      <c r="B188" s="12"/>
      <c r="C188" s="27"/>
    </row>
    <row r="189" spans="1:3" ht="18.75" hidden="1">
      <c r="A189" s="11"/>
      <c r="B189" s="12"/>
      <c r="C189" s="27"/>
    </row>
    <row r="190" spans="1:3" ht="18.75" hidden="1">
      <c r="A190" s="260" t="str">
        <f>A166</f>
        <v>Экономист по ценам                                Т.Н.Гришкевич</v>
      </c>
      <c r="B190" s="260"/>
      <c r="C190" s="260"/>
    </row>
    <row r="192" spans="1:4" ht="18.75">
      <c r="A192" s="233" t="s">
        <v>21</v>
      </c>
      <c r="B192" s="233"/>
      <c r="C192" s="233"/>
      <c r="D192" s="233"/>
    </row>
    <row r="193" spans="1:4" ht="18.75">
      <c r="A193" s="233" t="s">
        <v>19</v>
      </c>
      <c r="B193" s="233"/>
      <c r="C193" s="233"/>
      <c r="D193" s="233"/>
    </row>
    <row r="194" spans="1:4" ht="18.75">
      <c r="A194" s="14"/>
      <c r="B194" s="13"/>
      <c r="C194" s="177" t="s">
        <v>39</v>
      </c>
      <c r="D194" s="177"/>
    </row>
    <row r="195" spans="1:3" ht="18.75">
      <c r="A195" s="14"/>
      <c r="B195" s="13"/>
      <c r="C195" s="23"/>
    </row>
    <row r="196" spans="1:4" ht="18.75">
      <c r="A196" s="5"/>
      <c r="B196" s="234" t="s">
        <v>304</v>
      </c>
      <c r="C196" s="234"/>
      <c r="D196" s="234"/>
    </row>
    <row r="197" spans="1:3" ht="18.75">
      <c r="A197" s="5"/>
      <c r="B197" s="4"/>
      <c r="C197" s="24"/>
    </row>
    <row r="198" spans="1:3" ht="20.25">
      <c r="A198" s="235" t="s">
        <v>305</v>
      </c>
      <c r="B198" s="235"/>
      <c r="C198" s="235"/>
    </row>
    <row r="199" spans="1:3" ht="18.75">
      <c r="A199" s="236"/>
      <c r="B199" s="236"/>
      <c r="C199" s="236"/>
    </row>
    <row r="200" spans="1:3" ht="20.25">
      <c r="A200" s="229" t="s">
        <v>5</v>
      </c>
      <c r="B200" s="229"/>
      <c r="C200" s="229"/>
    </row>
    <row r="201" spans="1:4" ht="15.75">
      <c r="A201" s="362"/>
      <c r="B201" s="216" t="s">
        <v>309</v>
      </c>
      <c r="C201" s="216"/>
      <c r="D201" s="216"/>
    </row>
    <row r="202" spans="1:4" ht="30">
      <c r="A202" s="6" t="s">
        <v>35</v>
      </c>
      <c r="B202" s="6" t="s">
        <v>0</v>
      </c>
      <c r="C202" s="33" t="s">
        <v>57</v>
      </c>
      <c r="D202" s="33" t="s">
        <v>58</v>
      </c>
    </row>
    <row r="203" spans="1:4" ht="18.75">
      <c r="A203" s="7"/>
      <c r="B203" s="8" t="s">
        <v>36</v>
      </c>
      <c r="C203" s="25" t="s">
        <v>22</v>
      </c>
      <c r="D203" s="25" t="s">
        <v>22</v>
      </c>
    </row>
    <row r="204" spans="1:4" ht="18.75">
      <c r="A204" s="269" t="s">
        <v>23</v>
      </c>
      <c r="B204" s="15" t="s">
        <v>1</v>
      </c>
      <c r="C204" s="271">
        <v>30</v>
      </c>
      <c r="D204" s="271">
        <v>27.6</v>
      </c>
    </row>
    <row r="205" spans="1:4" ht="18.75">
      <c r="A205" s="270"/>
      <c r="B205" s="16" t="s">
        <v>3</v>
      </c>
      <c r="C205" s="272"/>
      <c r="D205" s="272"/>
    </row>
    <row r="206" spans="1:4" ht="18.75">
      <c r="A206" s="22" t="s">
        <v>41</v>
      </c>
      <c r="B206" s="231" t="s">
        <v>8</v>
      </c>
      <c r="C206" s="271">
        <v>25</v>
      </c>
      <c r="D206" s="271">
        <v>24</v>
      </c>
    </row>
    <row r="207" spans="1:4" ht="18.75">
      <c r="A207" s="9" t="s">
        <v>7</v>
      </c>
      <c r="B207" s="232"/>
      <c r="C207" s="272"/>
      <c r="D207" s="272"/>
    </row>
    <row r="208" spans="1:4" ht="18.75">
      <c r="A208" s="10" t="s">
        <v>24</v>
      </c>
      <c r="B208" s="263" t="s">
        <v>9</v>
      </c>
      <c r="C208" s="265">
        <v>9</v>
      </c>
      <c r="D208" s="271">
        <v>8</v>
      </c>
    </row>
    <row r="209" spans="1:4" ht="18.75">
      <c r="A209" s="7" t="s">
        <v>25</v>
      </c>
      <c r="B209" s="264"/>
      <c r="C209" s="266"/>
      <c r="D209" s="272"/>
    </row>
    <row r="210" spans="1:4" ht="15.75">
      <c r="A210" s="261" t="s">
        <v>26</v>
      </c>
      <c r="B210" s="263" t="s">
        <v>4</v>
      </c>
      <c r="C210" s="265">
        <v>10</v>
      </c>
      <c r="D210" s="271">
        <v>8</v>
      </c>
    </row>
    <row r="211" spans="1:4" ht="15.75">
      <c r="A211" s="262"/>
      <c r="B211" s="264"/>
      <c r="C211" s="266"/>
      <c r="D211" s="272"/>
    </row>
    <row r="212" spans="1:4" ht="15.75">
      <c r="A212" s="261" t="s">
        <v>6</v>
      </c>
      <c r="B212" s="263" t="s">
        <v>4</v>
      </c>
      <c r="C212" s="265">
        <v>10</v>
      </c>
      <c r="D212" s="271">
        <v>8</v>
      </c>
    </row>
    <row r="213" spans="1:4" ht="15.75">
      <c r="A213" s="262"/>
      <c r="B213" s="264"/>
      <c r="C213" s="266"/>
      <c r="D213" s="272"/>
    </row>
    <row r="214" spans="1:4" ht="15.75">
      <c r="A214" s="261" t="s">
        <v>27</v>
      </c>
      <c r="B214" s="226" t="s">
        <v>28</v>
      </c>
      <c r="C214" s="265">
        <v>370</v>
      </c>
      <c r="D214" s="271">
        <v>340</v>
      </c>
    </row>
    <row r="215" spans="1:4" ht="15.75">
      <c r="A215" s="262"/>
      <c r="B215" s="227"/>
      <c r="C215" s="266"/>
      <c r="D215" s="272"/>
    </row>
    <row r="216" spans="1:4" ht="15.75">
      <c r="A216" s="261" t="s">
        <v>29</v>
      </c>
      <c r="B216" s="273" t="s">
        <v>30</v>
      </c>
      <c r="C216" s="265">
        <v>440</v>
      </c>
      <c r="D216" s="271">
        <v>390</v>
      </c>
    </row>
    <row r="217" spans="1:4" ht="18" customHeight="1">
      <c r="A217" s="262"/>
      <c r="B217" s="274"/>
      <c r="C217" s="266"/>
      <c r="D217" s="272"/>
    </row>
    <row r="218" spans="1:4" ht="15.75">
      <c r="A218" s="261" t="s">
        <v>31</v>
      </c>
      <c r="B218" s="273" t="s">
        <v>20</v>
      </c>
      <c r="C218" s="265">
        <v>500</v>
      </c>
      <c r="D218" s="271">
        <v>460</v>
      </c>
    </row>
    <row r="219" spans="1:4" ht="19.5" customHeight="1">
      <c r="A219" s="262"/>
      <c r="B219" s="274"/>
      <c r="C219" s="266"/>
      <c r="D219" s="272"/>
    </row>
    <row r="220" spans="1:4" ht="15.75">
      <c r="A220" s="261" t="s">
        <v>32</v>
      </c>
      <c r="B220" s="273" t="s">
        <v>33</v>
      </c>
      <c r="C220" s="265">
        <v>570</v>
      </c>
      <c r="D220" s="271">
        <v>500</v>
      </c>
    </row>
    <row r="221" spans="1:4" ht="21" customHeight="1">
      <c r="A221" s="262"/>
      <c r="B221" s="274"/>
      <c r="C221" s="266"/>
      <c r="D221" s="272"/>
    </row>
    <row r="222" spans="1:4" ht="37.5">
      <c r="A222" s="106" t="s">
        <v>163</v>
      </c>
      <c r="B222" s="107" t="s">
        <v>28</v>
      </c>
      <c r="C222" s="105">
        <v>230</v>
      </c>
      <c r="D222" s="104">
        <v>230</v>
      </c>
    </row>
    <row r="223" spans="1:4" ht="39" customHeight="1">
      <c r="A223" s="106" t="s">
        <v>164</v>
      </c>
      <c r="B223" s="107" t="s">
        <v>30</v>
      </c>
      <c r="C223" s="105">
        <v>285</v>
      </c>
      <c r="D223" s="104">
        <v>285</v>
      </c>
    </row>
    <row r="224" spans="1:4" ht="18.75">
      <c r="A224" s="106" t="s">
        <v>165</v>
      </c>
      <c r="B224" s="107" t="s">
        <v>167</v>
      </c>
      <c r="C224" s="105">
        <v>350</v>
      </c>
      <c r="D224" s="104">
        <v>350</v>
      </c>
    </row>
    <row r="225" spans="1:4" ht="18.75">
      <c r="A225" s="20" t="s">
        <v>166</v>
      </c>
      <c r="B225" s="31" t="s">
        <v>53</v>
      </c>
      <c r="C225" s="90">
        <v>12</v>
      </c>
      <c r="D225" s="98">
        <v>10.5</v>
      </c>
    </row>
    <row r="226" spans="1:3" ht="20.25">
      <c r="A226" s="212" t="s">
        <v>34</v>
      </c>
      <c r="B226" s="212"/>
      <c r="C226" s="212"/>
    </row>
    <row r="227" spans="1:3" ht="18.75">
      <c r="A227" s="11"/>
      <c r="B227" s="12"/>
      <c r="C227" s="27"/>
    </row>
    <row r="228" spans="1:3" ht="18.75">
      <c r="A228" s="215" t="s">
        <v>306</v>
      </c>
      <c r="B228" s="215"/>
      <c r="C228" s="215"/>
    </row>
    <row r="229" ht="15.75">
      <c r="C229" s="21"/>
    </row>
    <row r="230" spans="1:3" ht="18.75">
      <c r="A230" s="233" t="s">
        <v>21</v>
      </c>
      <c r="B230" s="233"/>
      <c r="C230" s="233"/>
    </row>
    <row r="231" spans="1:3" ht="18.75">
      <c r="A231" s="233" t="s">
        <v>19</v>
      </c>
      <c r="B231" s="233"/>
      <c r="C231" s="233"/>
    </row>
    <row r="232" spans="1:3" ht="18.75">
      <c r="A232" s="14"/>
      <c r="B232" s="13"/>
      <c r="C232" s="76" t="s">
        <v>39</v>
      </c>
    </row>
    <row r="233" spans="1:3" ht="18.75">
      <c r="A233" s="14"/>
      <c r="B233" s="13"/>
      <c r="C233" s="23"/>
    </row>
    <row r="234" spans="1:3" ht="18.75">
      <c r="A234" s="5"/>
      <c r="B234" s="234" t="str">
        <f>B196</f>
        <v>4 января 2021  года</v>
      </c>
      <c r="C234" s="234"/>
    </row>
    <row r="235" spans="1:3" ht="18.75">
      <c r="A235" s="5"/>
      <c r="B235" s="4"/>
      <c r="C235" s="24"/>
    </row>
    <row r="236" spans="1:3" ht="20.25">
      <c r="A236" s="235" t="s">
        <v>284</v>
      </c>
      <c r="B236" s="235"/>
      <c r="C236" s="235"/>
    </row>
    <row r="237" spans="1:3" ht="18.75">
      <c r="A237" s="236"/>
      <c r="B237" s="236"/>
      <c r="C237" s="236"/>
    </row>
    <row r="238" spans="1:4" ht="20.25">
      <c r="A238" s="235" t="s">
        <v>42</v>
      </c>
      <c r="B238" s="235"/>
      <c r="C238" s="235"/>
      <c r="D238" s="235"/>
    </row>
    <row r="239" spans="1:3" ht="18.75">
      <c r="A239" s="5"/>
      <c r="B239" s="4"/>
      <c r="C239" s="24"/>
    </row>
    <row r="240" spans="1:4" ht="31.5">
      <c r="A240" s="6" t="s">
        <v>35</v>
      </c>
      <c r="B240" s="6" t="s">
        <v>0</v>
      </c>
      <c r="C240" s="34" t="s">
        <v>57</v>
      </c>
      <c r="D240" s="33" t="s">
        <v>58</v>
      </c>
    </row>
    <row r="241" spans="1:4" ht="18.75">
      <c r="A241" s="7"/>
      <c r="B241" s="8" t="s">
        <v>36</v>
      </c>
      <c r="C241" s="25" t="s">
        <v>22</v>
      </c>
      <c r="D241" s="25" t="s">
        <v>22</v>
      </c>
    </row>
    <row r="242" spans="1:4" ht="18.75">
      <c r="A242" s="269" t="s">
        <v>23</v>
      </c>
      <c r="B242" s="15" t="s">
        <v>43</v>
      </c>
      <c r="C242" s="271">
        <v>300</v>
      </c>
      <c r="D242" s="271">
        <v>276</v>
      </c>
    </row>
    <row r="243" spans="1:4" ht="18.75">
      <c r="A243" s="270"/>
      <c r="B243" s="16"/>
      <c r="C243" s="272"/>
      <c r="D243" s="272"/>
    </row>
    <row r="244" spans="1:4" ht="18.75">
      <c r="A244" s="22" t="s">
        <v>41</v>
      </c>
      <c r="B244" s="231" t="s">
        <v>44</v>
      </c>
      <c r="C244" s="271">
        <v>50</v>
      </c>
      <c r="D244" s="271">
        <v>48</v>
      </c>
    </row>
    <row r="245" spans="1:4" ht="18.75">
      <c r="A245" s="9" t="s">
        <v>7</v>
      </c>
      <c r="B245" s="232"/>
      <c r="C245" s="272"/>
      <c r="D245" s="272"/>
    </row>
    <row r="246" spans="1:4" ht="15.75">
      <c r="A246" s="261" t="s">
        <v>45</v>
      </c>
      <c r="B246" s="263" t="s">
        <v>46</v>
      </c>
      <c r="C246" s="265">
        <v>20</v>
      </c>
      <c r="D246" s="265">
        <v>16</v>
      </c>
    </row>
    <row r="247" spans="1:4" ht="15.75">
      <c r="A247" s="262"/>
      <c r="B247" s="264"/>
      <c r="C247" s="266"/>
      <c r="D247" s="266"/>
    </row>
    <row r="248" spans="1:4" ht="18.75">
      <c r="A248" s="267" t="s">
        <v>47</v>
      </c>
      <c r="B248" s="268"/>
      <c r="C248" s="90">
        <f>C242+C244+C246</f>
        <v>370</v>
      </c>
      <c r="D248" s="90">
        <f>D242+D244+D246</f>
        <v>340</v>
      </c>
    </row>
    <row r="249" spans="1:3" ht="20.25">
      <c r="A249" s="212" t="s">
        <v>34</v>
      </c>
      <c r="B249" s="212"/>
      <c r="C249" s="212"/>
    </row>
    <row r="250" spans="1:3" ht="18.75">
      <c r="A250" s="26" t="s">
        <v>56</v>
      </c>
      <c r="B250" s="12"/>
      <c r="C250" s="27"/>
    </row>
    <row r="251" spans="1:3" ht="18.75">
      <c r="A251" s="11"/>
      <c r="B251" s="12"/>
      <c r="C251" s="27"/>
    </row>
    <row r="252" spans="1:3" ht="18.75">
      <c r="A252" s="260" t="str">
        <f>A228</f>
        <v>Экономист по ценам                                М.А.Петух</v>
      </c>
      <c r="B252" s="260"/>
      <c r="C252" s="260"/>
    </row>
  </sheetData>
  <sheetProtection/>
  <mergeCells count="243">
    <mergeCell ref="B29:B30"/>
    <mergeCell ref="C29:C30"/>
    <mergeCell ref="A55:A56"/>
    <mergeCell ref="A27:A28"/>
    <mergeCell ref="C25:C26"/>
    <mergeCell ref="A23:A24"/>
    <mergeCell ref="B43:C43"/>
    <mergeCell ref="B27:B28"/>
    <mergeCell ref="C55:C56"/>
    <mergeCell ref="A57:B57"/>
    <mergeCell ref="A37:C37"/>
    <mergeCell ref="B53:B54"/>
    <mergeCell ref="C53:C54"/>
    <mergeCell ref="A45:C45"/>
    <mergeCell ref="A47:C47"/>
    <mergeCell ref="D23:D24"/>
    <mergeCell ref="C27:C28"/>
    <mergeCell ref="A61:C61"/>
    <mergeCell ref="A29:A30"/>
    <mergeCell ref="D53:D54"/>
    <mergeCell ref="A46:C46"/>
    <mergeCell ref="B55:B56"/>
    <mergeCell ref="A25:A26"/>
    <mergeCell ref="B25:B26"/>
    <mergeCell ref="A58:C58"/>
    <mergeCell ref="D21:D22"/>
    <mergeCell ref="C51:C52"/>
    <mergeCell ref="A51:A52"/>
    <mergeCell ref="A39:C39"/>
    <mergeCell ref="D25:D26"/>
    <mergeCell ref="B23:B24"/>
    <mergeCell ref="B21:B22"/>
    <mergeCell ref="C23:C24"/>
    <mergeCell ref="C21:C22"/>
    <mergeCell ref="A35:C35"/>
    <mergeCell ref="C19:C20"/>
    <mergeCell ref="D55:D56"/>
    <mergeCell ref="D27:D28"/>
    <mergeCell ref="D29:D30"/>
    <mergeCell ref="D51:D52"/>
    <mergeCell ref="A40:C40"/>
    <mergeCell ref="A19:A20"/>
    <mergeCell ref="D19:D20"/>
    <mergeCell ref="B19:B20"/>
    <mergeCell ref="A21:A22"/>
    <mergeCell ref="D13:D14"/>
    <mergeCell ref="D15:D16"/>
    <mergeCell ref="D17:D18"/>
    <mergeCell ref="B17:B18"/>
    <mergeCell ref="A13:A14"/>
    <mergeCell ref="C17:C18"/>
    <mergeCell ref="A1:C1"/>
    <mergeCell ref="A2:C2"/>
    <mergeCell ref="B5:C5"/>
    <mergeCell ref="A7:C7"/>
    <mergeCell ref="B15:B16"/>
    <mergeCell ref="C15:C16"/>
    <mergeCell ref="C10:D10"/>
    <mergeCell ref="A8:C8"/>
    <mergeCell ref="A9:C9"/>
    <mergeCell ref="C13:C14"/>
    <mergeCell ref="A65:C65"/>
    <mergeCell ref="A66:C66"/>
    <mergeCell ref="B69:C69"/>
    <mergeCell ref="A71:C71"/>
    <mergeCell ref="A72:C72"/>
    <mergeCell ref="A73:C73"/>
    <mergeCell ref="B81:B82"/>
    <mergeCell ref="A83:A84"/>
    <mergeCell ref="B83:B84"/>
    <mergeCell ref="A74:D74"/>
    <mergeCell ref="A77:A78"/>
    <mergeCell ref="B79:B80"/>
    <mergeCell ref="C75:D75"/>
    <mergeCell ref="C76:D76"/>
    <mergeCell ref="C77:D78"/>
    <mergeCell ref="C79:D80"/>
    <mergeCell ref="B91:B92"/>
    <mergeCell ref="C91:D92"/>
    <mergeCell ref="A85:A86"/>
    <mergeCell ref="B85:B86"/>
    <mergeCell ref="A87:A88"/>
    <mergeCell ref="B87:B88"/>
    <mergeCell ref="A99:C99"/>
    <mergeCell ref="A101:C101"/>
    <mergeCell ref="C93:D94"/>
    <mergeCell ref="C95:D95"/>
    <mergeCell ref="C96:D96"/>
    <mergeCell ref="C97:D97"/>
    <mergeCell ref="C98:D98"/>
    <mergeCell ref="C81:D82"/>
    <mergeCell ref="C83:D84"/>
    <mergeCell ref="C85:D86"/>
    <mergeCell ref="C87:D88"/>
    <mergeCell ref="C89:D90"/>
    <mergeCell ref="A93:A94"/>
    <mergeCell ref="B93:B94"/>
    <mergeCell ref="A89:A90"/>
    <mergeCell ref="B89:B90"/>
    <mergeCell ref="A91:A92"/>
    <mergeCell ref="A123:B123"/>
    <mergeCell ref="A124:C124"/>
    <mergeCell ref="A117:A118"/>
    <mergeCell ref="B119:B120"/>
    <mergeCell ref="A105:C105"/>
    <mergeCell ref="A106:C106"/>
    <mergeCell ref="B109:C109"/>
    <mergeCell ref="A111:C111"/>
    <mergeCell ref="A112:C112"/>
    <mergeCell ref="A113:C113"/>
    <mergeCell ref="A127:C127"/>
    <mergeCell ref="A114:D114"/>
    <mergeCell ref="C115:D115"/>
    <mergeCell ref="C116:D116"/>
    <mergeCell ref="C117:D118"/>
    <mergeCell ref="C119:D120"/>
    <mergeCell ref="C121:D122"/>
    <mergeCell ref="C123:D123"/>
    <mergeCell ref="A121:A122"/>
    <mergeCell ref="B121:B122"/>
    <mergeCell ref="A130:C130"/>
    <mergeCell ref="A131:C131"/>
    <mergeCell ref="B134:C134"/>
    <mergeCell ref="A136:C136"/>
    <mergeCell ref="A137:C137"/>
    <mergeCell ref="A138:C138"/>
    <mergeCell ref="C139:D139"/>
    <mergeCell ref="A142:A143"/>
    <mergeCell ref="C142:C143"/>
    <mergeCell ref="D142:D143"/>
    <mergeCell ref="B144:B145"/>
    <mergeCell ref="C144:C145"/>
    <mergeCell ref="D144:D145"/>
    <mergeCell ref="B146:B147"/>
    <mergeCell ref="C146:C147"/>
    <mergeCell ref="D146:D147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64:C164"/>
    <mergeCell ref="A166:C166"/>
    <mergeCell ref="A168:C168"/>
    <mergeCell ref="A169:C169"/>
    <mergeCell ref="B172:C172"/>
    <mergeCell ref="A174:C174"/>
    <mergeCell ref="A175:C175"/>
    <mergeCell ref="A176:C176"/>
    <mergeCell ref="A180:A181"/>
    <mergeCell ref="C180:C181"/>
    <mergeCell ref="D180:D181"/>
    <mergeCell ref="B182:B183"/>
    <mergeCell ref="C182:C183"/>
    <mergeCell ref="D182:D183"/>
    <mergeCell ref="A190:C190"/>
    <mergeCell ref="A184:A185"/>
    <mergeCell ref="B184:B185"/>
    <mergeCell ref="C184:C185"/>
    <mergeCell ref="D184:D185"/>
    <mergeCell ref="A186:B186"/>
    <mergeCell ref="A187:C187"/>
    <mergeCell ref="A192:D192"/>
    <mergeCell ref="A193:D193"/>
    <mergeCell ref="C194:D194"/>
    <mergeCell ref="B196:D196"/>
    <mergeCell ref="A198:C198"/>
    <mergeCell ref="A199:C199"/>
    <mergeCell ref="A200:C200"/>
    <mergeCell ref="B201:D201"/>
    <mergeCell ref="A204:A205"/>
    <mergeCell ref="C204:C205"/>
    <mergeCell ref="D204:D205"/>
    <mergeCell ref="B206:B207"/>
    <mergeCell ref="C206:C207"/>
    <mergeCell ref="D206:D207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0:A221"/>
    <mergeCell ref="B220:B221"/>
    <mergeCell ref="C220:C221"/>
    <mergeCell ref="D220:D221"/>
    <mergeCell ref="A226:C226"/>
    <mergeCell ref="A228:C228"/>
    <mergeCell ref="A230:C230"/>
    <mergeCell ref="A231:C231"/>
    <mergeCell ref="B234:C234"/>
    <mergeCell ref="A236:C236"/>
    <mergeCell ref="A237:C237"/>
    <mergeCell ref="A238:D238"/>
    <mergeCell ref="A242:A243"/>
    <mergeCell ref="C242:C243"/>
    <mergeCell ref="D242:D243"/>
    <mergeCell ref="B244:B245"/>
    <mergeCell ref="C244:C245"/>
    <mergeCell ref="D244:D245"/>
    <mergeCell ref="A252:C252"/>
    <mergeCell ref="A246:A247"/>
    <mergeCell ref="B246:B247"/>
    <mergeCell ref="C246:C247"/>
    <mergeCell ref="D246:D247"/>
    <mergeCell ref="A248:B248"/>
    <mergeCell ref="A249:C249"/>
  </mergeCells>
  <printOptions/>
  <pageMargins left="0.5905511811023623" right="0" top="0.5118110236220472" bottom="0" header="0.35433070866141736" footer="0.5118110236220472"/>
  <pageSetup horizontalDpi="600" verticalDpi="600" orientation="portrait" paperSize="9" scale="70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85"/>
  <sheetViews>
    <sheetView zoomScalePageLayoutView="0" workbookViewId="0" topLeftCell="A1">
      <selection activeCell="B12" sqref="B12:D12"/>
    </sheetView>
  </sheetViews>
  <sheetFormatPr defaultColWidth="9.33203125" defaultRowHeight="12.75"/>
  <cols>
    <col min="3" max="3" width="117.66015625" style="0" customWidth="1"/>
    <col min="4" max="4" width="34.16015625" style="0" customWidth="1"/>
  </cols>
  <sheetData>
    <row r="1" spans="2:4" ht="18.75">
      <c r="B1" s="233" t="s">
        <v>21</v>
      </c>
      <c r="C1" s="233"/>
      <c r="D1" s="233"/>
    </row>
    <row r="2" spans="2:4" ht="18.75">
      <c r="B2" s="233" t="s">
        <v>19</v>
      </c>
      <c r="C2" s="233"/>
      <c r="D2" s="233"/>
    </row>
    <row r="3" spans="2:4" ht="18.75">
      <c r="B3" s="14"/>
      <c r="C3" s="141"/>
      <c r="D3" s="76" t="s">
        <v>39</v>
      </c>
    </row>
    <row r="4" spans="2:4" ht="18.75">
      <c r="B4" s="14"/>
      <c r="C4" s="141"/>
      <c r="D4" s="23"/>
    </row>
    <row r="5" spans="2:4" ht="18.75">
      <c r="B5" s="5"/>
      <c r="C5" s="291">
        <v>42887</v>
      </c>
      <c r="D5" s="234"/>
    </row>
    <row r="6" spans="2:4" ht="18.75">
      <c r="B6" s="5"/>
      <c r="C6" s="4"/>
      <c r="D6" s="24"/>
    </row>
    <row r="7" spans="2:4" ht="25.5">
      <c r="B7" s="292" t="s">
        <v>186</v>
      </c>
      <c r="C7" s="292"/>
      <c r="D7" s="292"/>
    </row>
    <row r="8" spans="2:4" ht="18.75">
      <c r="B8" s="236"/>
      <c r="C8" s="236"/>
      <c r="D8" s="236"/>
    </row>
    <row r="9" spans="1:4" ht="20.25">
      <c r="A9" t="s">
        <v>191</v>
      </c>
      <c r="B9" s="235" t="s">
        <v>192</v>
      </c>
      <c r="C9" s="235"/>
      <c r="D9" s="235"/>
    </row>
    <row r="10" spans="2:4" ht="18.75">
      <c r="B10" s="293" t="s">
        <v>193</v>
      </c>
      <c r="C10" s="293"/>
      <c r="D10" s="293"/>
    </row>
    <row r="11" spans="2:5" ht="18.75">
      <c r="B11" s="109"/>
      <c r="C11" s="306" t="str">
        <f>'дом охотника №1'!C116:D116</f>
        <v>действует и в апреле 2021 года</v>
      </c>
      <c r="D11" s="306"/>
      <c r="E11" s="150"/>
    </row>
    <row r="12" spans="2:4" ht="18.75">
      <c r="B12" s="293" t="s">
        <v>194</v>
      </c>
      <c r="C12" s="293"/>
      <c r="D12" s="293"/>
    </row>
    <row r="13" spans="1:4" ht="12.75">
      <c r="A13" s="110"/>
      <c r="B13" s="294" t="s">
        <v>35</v>
      </c>
      <c r="C13" s="295"/>
      <c r="D13" s="298" t="s">
        <v>264</v>
      </c>
    </row>
    <row r="14" spans="1:4" ht="18" customHeight="1">
      <c r="A14" s="111"/>
      <c r="B14" s="296"/>
      <c r="C14" s="297"/>
      <c r="D14" s="299"/>
    </row>
    <row r="15" spans="1:4" ht="12.75">
      <c r="A15" s="110"/>
      <c r="B15" s="300" t="s">
        <v>195</v>
      </c>
      <c r="C15" s="301"/>
      <c r="D15" s="304">
        <v>80</v>
      </c>
    </row>
    <row r="16" spans="1:4" ht="18.75">
      <c r="A16" s="108" t="s">
        <v>196</v>
      </c>
      <c r="B16" s="302"/>
      <c r="C16" s="303"/>
      <c r="D16" s="305"/>
    </row>
    <row r="17" spans="1:4" ht="12.75">
      <c r="A17" s="113"/>
      <c r="B17" s="307" t="s">
        <v>197</v>
      </c>
      <c r="C17" s="308"/>
      <c r="D17" s="311">
        <v>0.7</v>
      </c>
    </row>
    <row r="18" spans="1:4" ht="22.5" customHeight="1">
      <c r="A18" s="114" t="s">
        <v>198</v>
      </c>
      <c r="B18" s="309"/>
      <c r="C18" s="310"/>
      <c r="D18" s="305"/>
    </row>
    <row r="19" spans="1:4" ht="12.75">
      <c r="A19" s="110"/>
      <c r="B19" s="312" t="s">
        <v>199</v>
      </c>
      <c r="C19" s="313"/>
      <c r="D19" s="311">
        <v>20</v>
      </c>
    </row>
    <row r="20" spans="1:4" ht="21.75" customHeight="1">
      <c r="A20" s="108" t="s">
        <v>200</v>
      </c>
      <c r="B20" s="314"/>
      <c r="C20" s="315"/>
      <c r="D20" s="305"/>
    </row>
    <row r="21" spans="1:4" ht="12.75">
      <c r="A21" s="110"/>
      <c r="B21" s="316" t="s">
        <v>201</v>
      </c>
      <c r="C21" s="317"/>
      <c r="D21" s="311">
        <v>100</v>
      </c>
    </row>
    <row r="22" spans="1:4" ht="18.75">
      <c r="A22" s="108" t="s">
        <v>202</v>
      </c>
      <c r="B22" s="318"/>
      <c r="C22" s="319"/>
      <c r="D22" s="305"/>
    </row>
    <row r="23" spans="1:4" ht="12.75">
      <c r="A23" s="113"/>
      <c r="B23" s="316" t="s">
        <v>203</v>
      </c>
      <c r="C23" s="317"/>
      <c r="D23" s="320"/>
    </row>
    <row r="24" spans="1:4" ht="18.75">
      <c r="A24" s="16" t="s">
        <v>204</v>
      </c>
      <c r="B24" s="318"/>
      <c r="C24" s="319"/>
      <c r="D24" s="321"/>
    </row>
    <row r="25" spans="1:4" ht="12.75">
      <c r="A25" s="110"/>
      <c r="B25" s="316" t="s">
        <v>205</v>
      </c>
      <c r="C25" s="317"/>
      <c r="D25" s="311">
        <v>25</v>
      </c>
    </row>
    <row r="26" spans="1:4" ht="12.75">
      <c r="A26" s="111"/>
      <c r="B26" s="318"/>
      <c r="C26" s="319"/>
      <c r="D26" s="305"/>
    </row>
    <row r="27" spans="1:4" ht="18.75">
      <c r="A27" s="113"/>
      <c r="B27" s="115" t="s">
        <v>206</v>
      </c>
      <c r="C27" s="116"/>
      <c r="D27" s="311">
        <v>40</v>
      </c>
    </row>
    <row r="28" spans="1:4" ht="18.75">
      <c r="A28" s="113"/>
      <c r="B28" s="117"/>
      <c r="C28" s="118"/>
      <c r="D28" s="305"/>
    </row>
    <row r="29" spans="1:4" ht="12.75">
      <c r="A29" s="110"/>
      <c r="B29" s="316" t="s">
        <v>207</v>
      </c>
      <c r="C29" s="317"/>
      <c r="D29" s="311"/>
    </row>
    <row r="30" spans="1:4" ht="18.75">
      <c r="A30" s="108" t="s">
        <v>208</v>
      </c>
      <c r="B30" s="318"/>
      <c r="C30" s="319"/>
      <c r="D30" s="305"/>
    </row>
    <row r="31" spans="1:4" ht="12.75">
      <c r="A31" s="110"/>
      <c r="B31" s="316" t="s">
        <v>209</v>
      </c>
      <c r="C31" s="317"/>
      <c r="D31" s="311">
        <v>70</v>
      </c>
    </row>
    <row r="32" spans="1:4" ht="18.75">
      <c r="A32" s="108" t="s">
        <v>210</v>
      </c>
      <c r="B32" s="318"/>
      <c r="C32" s="319"/>
      <c r="D32" s="305"/>
    </row>
    <row r="33" spans="1:4" ht="18.75" hidden="1">
      <c r="A33" s="113"/>
      <c r="B33" s="322" t="s">
        <v>211</v>
      </c>
      <c r="C33" s="323"/>
      <c r="D33" s="112">
        <v>140</v>
      </c>
    </row>
    <row r="34" spans="1:4" ht="18.75" hidden="1">
      <c r="A34" s="113"/>
      <c r="B34" s="324" t="s">
        <v>212</v>
      </c>
      <c r="C34" s="325"/>
      <c r="D34" s="119" t="s">
        <v>213</v>
      </c>
    </row>
    <row r="35" spans="1:4" ht="18.75" hidden="1">
      <c r="A35" s="113"/>
      <c r="B35" s="316" t="s">
        <v>214</v>
      </c>
      <c r="C35" s="317"/>
      <c r="D35" s="120" t="s">
        <v>215</v>
      </c>
    </row>
    <row r="36" spans="1:4" ht="20.25">
      <c r="A36" s="121"/>
      <c r="B36" s="213"/>
      <c r="C36" s="213"/>
      <c r="D36" s="122"/>
    </row>
    <row r="37" spans="1:4" ht="18.75">
      <c r="A37" s="123"/>
      <c r="B37" s="326" t="s">
        <v>216</v>
      </c>
      <c r="C37" s="326"/>
      <c r="D37" s="124" t="s">
        <v>273</v>
      </c>
    </row>
    <row r="38" spans="1:4" ht="18.75">
      <c r="A38" s="125" t="s">
        <v>196</v>
      </c>
      <c r="B38" s="327" t="s">
        <v>217</v>
      </c>
      <c r="C38" s="327"/>
      <c r="D38" s="327"/>
    </row>
    <row r="39" spans="1:4" ht="18.75" hidden="1">
      <c r="A39" s="123"/>
      <c r="B39" s="328" t="s">
        <v>218</v>
      </c>
      <c r="C39" s="328"/>
      <c r="D39" s="18">
        <v>650</v>
      </c>
    </row>
    <row r="40" spans="1:4" ht="18.75" hidden="1">
      <c r="A40" s="123"/>
      <c r="B40" s="328" t="s">
        <v>219</v>
      </c>
      <c r="C40" s="328"/>
      <c r="D40" s="18" t="s">
        <v>220</v>
      </c>
    </row>
    <row r="41" spans="1:4" ht="18.75">
      <c r="A41" s="123"/>
      <c r="B41" s="328" t="s">
        <v>265</v>
      </c>
      <c r="C41" s="328"/>
      <c r="D41" s="18">
        <v>2000</v>
      </c>
    </row>
    <row r="42" spans="1:4" ht="18.75">
      <c r="A42" s="123"/>
      <c r="B42" s="329" t="s">
        <v>266</v>
      </c>
      <c r="C42" s="329"/>
      <c r="D42" s="18">
        <v>3500</v>
      </c>
    </row>
    <row r="43" spans="1:4" ht="18.75" hidden="1">
      <c r="A43" s="123"/>
      <c r="B43" s="329" t="s">
        <v>221</v>
      </c>
      <c r="C43" s="329"/>
      <c r="D43" s="18" t="s">
        <v>222</v>
      </c>
    </row>
    <row r="44" spans="1:4" ht="18.75">
      <c r="A44" s="123"/>
      <c r="B44" s="329" t="s">
        <v>267</v>
      </c>
      <c r="C44" s="329"/>
      <c r="D44" s="18">
        <v>5500</v>
      </c>
    </row>
    <row r="45" spans="1:4" ht="18.75" hidden="1">
      <c r="A45" s="123"/>
      <c r="B45" s="329" t="s">
        <v>223</v>
      </c>
      <c r="C45" s="329"/>
      <c r="D45" s="18" t="s">
        <v>224</v>
      </c>
    </row>
    <row r="46" spans="1:4" ht="18.75">
      <c r="A46" s="123"/>
      <c r="B46" s="329" t="s">
        <v>225</v>
      </c>
      <c r="C46" s="329"/>
      <c r="D46" s="18">
        <v>1600</v>
      </c>
    </row>
    <row r="47" spans="1:4" ht="18.75">
      <c r="A47" s="123"/>
      <c r="B47" s="329" t="s">
        <v>226</v>
      </c>
      <c r="C47" s="329"/>
      <c r="D47" s="18">
        <v>1600</v>
      </c>
    </row>
    <row r="48" spans="1:4" ht="18.75">
      <c r="A48" s="123"/>
      <c r="B48" s="329" t="s">
        <v>227</v>
      </c>
      <c r="C48" s="329"/>
      <c r="D48" s="18">
        <v>800</v>
      </c>
    </row>
    <row r="49" spans="1:4" ht="18.75">
      <c r="A49" s="123"/>
      <c r="B49" s="329" t="s">
        <v>228</v>
      </c>
      <c r="C49" s="329"/>
      <c r="D49" s="18" t="s">
        <v>268</v>
      </c>
    </row>
    <row r="50" spans="1:4" ht="18.75">
      <c r="A50" s="125" t="s">
        <v>198</v>
      </c>
      <c r="B50" s="330" t="s">
        <v>229</v>
      </c>
      <c r="C50" s="331"/>
      <c r="D50" s="123"/>
    </row>
    <row r="51" spans="1:4" ht="18.75" hidden="1">
      <c r="A51" s="123"/>
      <c r="B51" s="328" t="s">
        <v>230</v>
      </c>
      <c r="C51" s="328"/>
      <c r="D51" s="18">
        <v>100</v>
      </c>
    </row>
    <row r="52" spans="1:4" ht="18.75">
      <c r="A52" s="123"/>
      <c r="B52" s="328" t="s">
        <v>269</v>
      </c>
      <c r="C52" s="328"/>
      <c r="D52" s="18">
        <v>250</v>
      </c>
    </row>
    <row r="53" spans="1:4" ht="18.75">
      <c r="A53" s="123"/>
      <c r="B53" s="328" t="s">
        <v>270</v>
      </c>
      <c r="C53" s="328"/>
      <c r="D53" s="18">
        <v>350</v>
      </c>
    </row>
    <row r="54" spans="1:4" ht="18.75">
      <c r="A54" s="123"/>
      <c r="B54" s="328" t="s">
        <v>231</v>
      </c>
      <c r="C54" s="328"/>
      <c r="D54" s="133">
        <v>550</v>
      </c>
    </row>
    <row r="55" spans="1:4" ht="18.75" hidden="1">
      <c r="A55" s="123"/>
      <c r="B55" s="328" t="s">
        <v>231</v>
      </c>
      <c r="C55" s="328"/>
      <c r="D55" s="133" t="s">
        <v>232</v>
      </c>
    </row>
    <row r="56" spans="1:4" ht="18.75">
      <c r="A56" s="123"/>
      <c r="B56" s="328" t="s">
        <v>233</v>
      </c>
      <c r="C56" s="328"/>
      <c r="D56" s="133">
        <v>800</v>
      </c>
    </row>
    <row r="57" spans="1:4" ht="18.75">
      <c r="A57" s="123"/>
      <c r="B57" s="328" t="s">
        <v>234</v>
      </c>
      <c r="C57" s="328"/>
      <c r="D57" s="18">
        <v>250</v>
      </c>
    </row>
    <row r="58" spans="1:4" ht="18.75">
      <c r="A58" s="123"/>
      <c r="B58" s="328" t="s">
        <v>235</v>
      </c>
      <c r="C58" s="328"/>
      <c r="D58" s="18">
        <v>250</v>
      </c>
    </row>
    <row r="59" spans="1:4" ht="18.75">
      <c r="A59" s="123"/>
      <c r="B59" s="328" t="s">
        <v>236</v>
      </c>
      <c r="C59" s="328"/>
      <c r="D59" s="18">
        <v>150</v>
      </c>
    </row>
    <row r="60" spans="1:4" ht="18.75">
      <c r="A60" s="123"/>
      <c r="B60" s="328" t="s">
        <v>237</v>
      </c>
      <c r="C60" s="328"/>
      <c r="D60" s="18" t="s">
        <v>271</v>
      </c>
    </row>
    <row r="61" spans="1:4" ht="18.75">
      <c r="A61" s="125" t="s">
        <v>200</v>
      </c>
      <c r="B61" s="326" t="s">
        <v>238</v>
      </c>
      <c r="C61" s="326"/>
      <c r="D61" s="18">
        <v>300</v>
      </c>
    </row>
    <row r="62" spans="1:4" ht="18.75">
      <c r="A62" s="126"/>
      <c r="B62" s="328" t="s">
        <v>239</v>
      </c>
      <c r="C62" s="328"/>
      <c r="D62" s="18">
        <v>150</v>
      </c>
    </row>
    <row r="63" spans="1:4" ht="18.75">
      <c r="A63" s="125" t="s">
        <v>202</v>
      </c>
      <c r="B63" s="326" t="s">
        <v>240</v>
      </c>
      <c r="C63" s="326"/>
      <c r="D63" s="18">
        <v>35</v>
      </c>
    </row>
    <row r="64" spans="1:4" ht="18.75">
      <c r="A64" s="125" t="s">
        <v>204</v>
      </c>
      <c r="B64" s="326" t="s">
        <v>241</v>
      </c>
      <c r="C64" s="326"/>
      <c r="D64" s="18">
        <v>120</v>
      </c>
    </row>
    <row r="65" spans="1:4" ht="18.75">
      <c r="A65" s="126"/>
      <c r="B65" s="328" t="s">
        <v>242</v>
      </c>
      <c r="C65" s="328"/>
      <c r="D65" s="18">
        <v>60</v>
      </c>
    </row>
    <row r="66" spans="1:4" ht="18.75">
      <c r="A66" s="125" t="s">
        <v>208</v>
      </c>
      <c r="B66" s="326" t="s">
        <v>243</v>
      </c>
      <c r="C66" s="326"/>
      <c r="D66" s="18">
        <v>14</v>
      </c>
    </row>
    <row r="67" spans="1:4" ht="18.75">
      <c r="A67" s="125" t="s">
        <v>210</v>
      </c>
      <c r="B67" s="326" t="s">
        <v>244</v>
      </c>
      <c r="C67" s="326"/>
      <c r="D67" s="18">
        <v>13</v>
      </c>
    </row>
    <row r="68" spans="1:4" ht="18.75">
      <c r="A68" s="125" t="s">
        <v>245</v>
      </c>
      <c r="B68" s="326" t="s">
        <v>246</v>
      </c>
      <c r="C68" s="326"/>
      <c r="D68" s="18">
        <v>25</v>
      </c>
    </row>
    <row r="69" spans="1:4" ht="18.75">
      <c r="A69" s="125" t="s">
        <v>247</v>
      </c>
      <c r="B69" s="326" t="s">
        <v>248</v>
      </c>
      <c r="C69" s="326"/>
      <c r="D69" s="18">
        <v>18</v>
      </c>
    </row>
    <row r="70" spans="1:4" ht="18.75">
      <c r="A70" s="125" t="s">
        <v>249</v>
      </c>
      <c r="B70" s="326" t="s">
        <v>250</v>
      </c>
      <c r="C70" s="326"/>
      <c r="D70" s="18">
        <v>9</v>
      </c>
    </row>
    <row r="71" spans="1:4" ht="18.75">
      <c r="A71" s="125" t="s">
        <v>251</v>
      </c>
      <c r="B71" s="326" t="s">
        <v>252</v>
      </c>
      <c r="C71" s="326"/>
      <c r="D71" s="18">
        <v>13</v>
      </c>
    </row>
    <row r="72" spans="1:4" ht="18.75">
      <c r="A72" s="125" t="s">
        <v>253</v>
      </c>
      <c r="B72" s="326" t="s">
        <v>254</v>
      </c>
      <c r="C72" s="326"/>
      <c r="D72" s="18">
        <v>13</v>
      </c>
    </row>
    <row r="73" spans="1:4" ht="18.75">
      <c r="A73" s="125" t="s">
        <v>255</v>
      </c>
      <c r="B73" s="326" t="s">
        <v>256</v>
      </c>
      <c r="C73" s="326"/>
      <c r="D73" s="18">
        <v>50</v>
      </c>
    </row>
    <row r="74" spans="1:4" ht="18.75">
      <c r="A74" s="121"/>
      <c r="B74" s="127"/>
      <c r="C74" s="127"/>
      <c r="D74" s="128"/>
    </row>
    <row r="75" ht="12.75">
      <c r="B75" s="129" t="s">
        <v>257</v>
      </c>
    </row>
    <row r="76" ht="12.75">
      <c r="B76" s="129"/>
    </row>
    <row r="77" spans="1:4" ht="28.5" customHeight="1">
      <c r="A77" s="130" t="s">
        <v>196</v>
      </c>
      <c r="B77" s="332" t="s">
        <v>258</v>
      </c>
      <c r="C77" s="332"/>
      <c r="D77" s="332"/>
    </row>
    <row r="78" spans="1:4" ht="36" customHeight="1">
      <c r="A78" s="130" t="s">
        <v>259</v>
      </c>
      <c r="B78" s="333" t="s">
        <v>260</v>
      </c>
      <c r="C78" s="333"/>
      <c r="D78" s="333"/>
    </row>
    <row r="79" spans="1:4" ht="49.5" customHeight="1">
      <c r="A79" s="130" t="s">
        <v>200</v>
      </c>
      <c r="B79" s="332" t="s">
        <v>261</v>
      </c>
      <c r="C79" s="332"/>
      <c r="D79" s="332"/>
    </row>
    <row r="80" spans="1:4" ht="66" customHeight="1">
      <c r="A80" s="130" t="s">
        <v>202</v>
      </c>
      <c r="B80" s="332" t="s">
        <v>272</v>
      </c>
      <c r="C80" s="332"/>
      <c r="D80" s="332"/>
    </row>
    <row r="81" spans="2:4" ht="12.75">
      <c r="B81" s="131"/>
      <c r="C81" s="131"/>
      <c r="D81" s="131"/>
    </row>
    <row r="82" spans="2:4" ht="12.75" hidden="1">
      <c r="B82" s="131"/>
      <c r="C82" s="131"/>
      <c r="D82" s="131"/>
    </row>
    <row r="83" spans="2:4" ht="12.75" hidden="1">
      <c r="B83" s="131"/>
      <c r="C83" s="131"/>
      <c r="D83" s="131"/>
    </row>
    <row r="84" spans="2:4" ht="12.75">
      <c r="B84" s="131"/>
      <c r="C84" s="131"/>
      <c r="D84" s="131"/>
    </row>
    <row r="85" spans="2:4" ht="18.75">
      <c r="B85" s="132" t="s">
        <v>262</v>
      </c>
      <c r="C85" s="132"/>
      <c r="D85" s="132" t="s">
        <v>263</v>
      </c>
    </row>
  </sheetData>
  <sheetProtection/>
  <mergeCells count="73">
    <mergeCell ref="B73:C73"/>
    <mergeCell ref="B77:D77"/>
    <mergeCell ref="B78:D78"/>
    <mergeCell ref="B79:D79"/>
    <mergeCell ref="B80:D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D38"/>
    <mergeCell ref="B39:C39"/>
    <mergeCell ref="B40:C40"/>
    <mergeCell ref="B41:C41"/>
    <mergeCell ref="B42:C42"/>
    <mergeCell ref="B31:C32"/>
    <mergeCell ref="D31:D32"/>
    <mergeCell ref="B33:C33"/>
    <mergeCell ref="B34:C34"/>
    <mergeCell ref="B35:C35"/>
    <mergeCell ref="B36:C36"/>
    <mergeCell ref="B23:C24"/>
    <mergeCell ref="D23:D24"/>
    <mergeCell ref="B25:C26"/>
    <mergeCell ref="D25:D26"/>
    <mergeCell ref="D27:D28"/>
    <mergeCell ref="B29:C30"/>
    <mergeCell ref="D29:D30"/>
    <mergeCell ref="B17:C18"/>
    <mergeCell ref="D17:D18"/>
    <mergeCell ref="B19:C20"/>
    <mergeCell ref="D19:D20"/>
    <mergeCell ref="B21:C22"/>
    <mergeCell ref="D21:D22"/>
    <mergeCell ref="B10:D10"/>
    <mergeCell ref="B12:D12"/>
    <mergeCell ref="B13:C14"/>
    <mergeCell ref="D13:D14"/>
    <mergeCell ref="B15:C16"/>
    <mergeCell ref="D15:D16"/>
    <mergeCell ref="C11:D11"/>
    <mergeCell ref="B1:D1"/>
    <mergeCell ref="B2:D2"/>
    <mergeCell ref="C5:D5"/>
    <mergeCell ref="B7:D7"/>
    <mergeCell ref="B8:D8"/>
    <mergeCell ref="B9:D9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D19"/>
  <sheetViews>
    <sheetView zoomScalePageLayoutView="0" workbookViewId="0" topLeftCell="A1">
      <selection activeCell="A12" sqref="A12:D12"/>
    </sheetView>
  </sheetViews>
  <sheetFormatPr defaultColWidth="9.33203125" defaultRowHeight="12.75"/>
  <cols>
    <col min="1" max="1" width="54.5" style="2" customWidth="1"/>
    <col min="2" max="2" width="24" style="3" customWidth="1"/>
    <col min="3" max="3" width="22.83203125" style="21" customWidth="1"/>
    <col min="4" max="4" width="20.66015625" style="2" hidden="1" customWidth="1"/>
    <col min="5" max="5" width="22.33203125" style="2" customWidth="1"/>
    <col min="6" max="16384" width="9.33203125" style="2" customWidth="1"/>
  </cols>
  <sheetData>
    <row r="3" spans="1:3" ht="18.75">
      <c r="A3" s="233" t="s">
        <v>21</v>
      </c>
      <c r="B3" s="233"/>
      <c r="C3" s="233"/>
    </row>
    <row r="4" spans="1:3" ht="18.75">
      <c r="A4" s="233" t="s">
        <v>19</v>
      </c>
      <c r="B4" s="233"/>
      <c r="C4" s="233"/>
    </row>
    <row r="5" spans="1:3" ht="24" customHeight="1">
      <c r="A5" s="14"/>
      <c r="B5" s="17"/>
      <c r="C5" s="13" t="s">
        <v>39</v>
      </c>
    </row>
    <row r="6" spans="1:3" ht="18.75">
      <c r="A6" s="14"/>
      <c r="B6" s="13"/>
      <c r="C6" s="23"/>
    </row>
    <row r="7" spans="1:3" ht="18.75">
      <c r="A7" s="5"/>
      <c r="B7" s="234" t="s">
        <v>149</v>
      </c>
      <c r="C7" s="234"/>
    </row>
    <row r="8" spans="1:3" ht="18.75">
      <c r="A8" s="5"/>
      <c r="B8" s="4"/>
      <c r="C8" s="24"/>
    </row>
    <row r="9" spans="1:3" ht="20.25">
      <c r="A9" s="235" t="s">
        <v>150</v>
      </c>
      <c r="B9" s="235"/>
      <c r="C9" s="235"/>
    </row>
    <row r="10" spans="1:3" ht="18.75">
      <c r="A10" s="236"/>
      <c r="B10" s="236"/>
      <c r="C10" s="236"/>
    </row>
    <row r="11" spans="1:3" ht="20.25">
      <c r="A11" s="335" t="s">
        <v>151</v>
      </c>
      <c r="B11" s="335"/>
      <c r="C11" s="335"/>
    </row>
    <row r="12" spans="1:4" ht="18.75">
      <c r="A12" s="334" t="s">
        <v>310</v>
      </c>
      <c r="B12" s="334"/>
      <c r="C12" s="334"/>
      <c r="D12" s="334"/>
    </row>
    <row r="13" spans="1:4" ht="30">
      <c r="A13" s="6" t="s">
        <v>35</v>
      </c>
      <c r="B13" s="6" t="s">
        <v>0</v>
      </c>
      <c r="C13" s="34" t="s">
        <v>15</v>
      </c>
      <c r="D13" s="33" t="s">
        <v>58</v>
      </c>
    </row>
    <row r="14" spans="1:4" ht="18.75">
      <c r="A14" s="7"/>
      <c r="B14" s="8" t="s">
        <v>36</v>
      </c>
      <c r="C14" s="25" t="s">
        <v>22</v>
      </c>
      <c r="D14" s="25" t="s">
        <v>22</v>
      </c>
    </row>
    <row r="15" spans="1:4" ht="18.75">
      <c r="A15" s="100" t="s">
        <v>152</v>
      </c>
      <c r="B15" s="101" t="s">
        <v>156</v>
      </c>
      <c r="C15" s="99">
        <v>10</v>
      </c>
      <c r="D15" s="99">
        <v>34.5</v>
      </c>
    </row>
    <row r="16" spans="1:4" ht="37.5" customHeight="1">
      <c r="A16" s="32" t="s">
        <v>153</v>
      </c>
      <c r="B16" s="101" t="s">
        <v>156</v>
      </c>
      <c r="C16" s="99">
        <v>5</v>
      </c>
      <c r="D16" s="99">
        <v>26.25</v>
      </c>
    </row>
    <row r="17" spans="1:4" ht="33.75" customHeight="1">
      <c r="A17" s="102" t="s">
        <v>154</v>
      </c>
      <c r="B17" s="92" t="s">
        <v>156</v>
      </c>
      <c r="C17" s="103">
        <v>10</v>
      </c>
      <c r="D17" s="99">
        <v>7.5</v>
      </c>
    </row>
    <row r="18" spans="1:3" ht="18.75">
      <c r="A18" s="11"/>
      <c r="B18" s="12"/>
      <c r="C18" s="27"/>
    </row>
    <row r="19" spans="1:3" ht="18.75">
      <c r="A19" s="215" t="s">
        <v>155</v>
      </c>
      <c r="B19" s="215"/>
      <c r="C19" s="215"/>
    </row>
  </sheetData>
  <sheetProtection/>
  <mergeCells count="8">
    <mergeCell ref="A12:D12"/>
    <mergeCell ref="A19:C19"/>
    <mergeCell ref="A3:C3"/>
    <mergeCell ref="A4:C4"/>
    <mergeCell ref="B7:C7"/>
    <mergeCell ref="A9:C9"/>
    <mergeCell ref="A10:C10"/>
    <mergeCell ref="A11:C11"/>
  </mergeCells>
  <printOptions/>
  <pageMargins left="0.3937007874015748" right="0" top="0.5118110236220472" bottom="0" header="0.35433070866141736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191"/>
  <sheetViews>
    <sheetView tabSelected="1" zoomScalePageLayoutView="0" workbookViewId="0" topLeftCell="A128">
      <selection activeCell="L144" sqref="L144"/>
    </sheetView>
  </sheetViews>
  <sheetFormatPr defaultColWidth="9.33203125" defaultRowHeight="12.75"/>
  <cols>
    <col min="1" max="1" width="61.16015625" style="2" customWidth="1"/>
    <col min="2" max="2" width="15.66015625" style="3" customWidth="1"/>
    <col min="3" max="3" width="28" style="2" customWidth="1"/>
    <col min="4" max="4" width="24.66015625" style="2" customWidth="1"/>
    <col min="5" max="16384" width="9.33203125" style="2" customWidth="1"/>
  </cols>
  <sheetData>
    <row r="1" spans="1:3" ht="18.75" hidden="1">
      <c r="A1" s="233" t="s">
        <v>21</v>
      </c>
      <c r="B1" s="233"/>
      <c r="C1" s="233"/>
    </row>
    <row r="2" spans="1:3" ht="18.75" hidden="1">
      <c r="A2" s="233" t="s">
        <v>19</v>
      </c>
      <c r="B2" s="233"/>
      <c r="C2" s="233"/>
    </row>
    <row r="3" spans="1:3" ht="18.75" hidden="1">
      <c r="A3" s="14"/>
      <c r="B3" s="13"/>
      <c r="C3" s="23" t="s">
        <v>39</v>
      </c>
    </row>
    <row r="4" spans="1:3" ht="18.75" hidden="1">
      <c r="A4" s="14"/>
      <c r="B4" s="13"/>
      <c r="C4" s="23"/>
    </row>
    <row r="5" spans="1:3" ht="18.75" hidden="1">
      <c r="A5" s="5"/>
      <c r="B5" s="234" t="s">
        <v>160</v>
      </c>
      <c r="C5" s="234"/>
    </row>
    <row r="6" spans="1:3" ht="18.75" hidden="1">
      <c r="A6" s="5"/>
      <c r="B6" s="4"/>
      <c r="C6" s="24"/>
    </row>
    <row r="7" spans="1:3" ht="20.25" hidden="1">
      <c r="A7" s="235" t="s">
        <v>161</v>
      </c>
      <c r="B7" s="235"/>
      <c r="C7" s="235"/>
    </row>
    <row r="8" spans="1:3" ht="18.75" hidden="1">
      <c r="A8" s="236"/>
      <c r="B8" s="236"/>
      <c r="C8" s="236"/>
    </row>
    <row r="9" spans="1:3" ht="20.25" hidden="1">
      <c r="A9" s="229" t="s">
        <v>5</v>
      </c>
      <c r="B9" s="229"/>
      <c r="C9" s="229"/>
    </row>
    <row r="10" spans="1:4" ht="20.25" hidden="1">
      <c r="A10" s="83"/>
      <c r="B10" s="83"/>
      <c r="C10" s="259" t="s">
        <v>280</v>
      </c>
      <c r="D10" s="259"/>
    </row>
    <row r="11" spans="1:4" ht="56.25" customHeight="1" hidden="1">
      <c r="A11" s="6" t="s">
        <v>35</v>
      </c>
      <c r="B11" s="6" t="s">
        <v>0</v>
      </c>
      <c r="C11" s="33" t="s">
        <v>57</v>
      </c>
      <c r="D11" s="33" t="s">
        <v>58</v>
      </c>
    </row>
    <row r="12" spans="1:4" ht="18.75" hidden="1">
      <c r="A12" s="7"/>
      <c r="B12" s="8" t="s">
        <v>36</v>
      </c>
      <c r="C12" s="25" t="s">
        <v>22</v>
      </c>
      <c r="D12" s="25" t="s">
        <v>22</v>
      </c>
    </row>
    <row r="13" spans="1:4" ht="18.75" hidden="1">
      <c r="A13" s="269" t="s">
        <v>23</v>
      </c>
      <c r="B13" s="15" t="s">
        <v>1</v>
      </c>
      <c r="C13" s="271">
        <v>28</v>
      </c>
      <c r="D13" s="271">
        <v>25</v>
      </c>
    </row>
    <row r="14" spans="1:4" ht="18.75" hidden="1">
      <c r="A14" s="270"/>
      <c r="B14" s="16" t="s">
        <v>3</v>
      </c>
      <c r="C14" s="272"/>
      <c r="D14" s="272"/>
    </row>
    <row r="15" spans="1:4" ht="18.75" hidden="1">
      <c r="A15" s="22" t="s">
        <v>41</v>
      </c>
      <c r="B15" s="231" t="s">
        <v>8</v>
      </c>
      <c r="C15" s="271">
        <v>22</v>
      </c>
      <c r="D15" s="271">
        <v>20</v>
      </c>
    </row>
    <row r="16" spans="1:4" ht="18.75" hidden="1">
      <c r="A16" s="9" t="s">
        <v>7</v>
      </c>
      <c r="B16" s="232"/>
      <c r="C16" s="272"/>
      <c r="D16" s="272"/>
    </row>
    <row r="17" spans="1:4" ht="18.75" hidden="1">
      <c r="A17" s="10" t="s">
        <v>24</v>
      </c>
      <c r="B17" s="263" t="s">
        <v>9</v>
      </c>
      <c r="C17" s="265">
        <v>6</v>
      </c>
      <c r="D17" s="271">
        <v>5.5</v>
      </c>
    </row>
    <row r="18" spans="1:4" ht="18.75" hidden="1">
      <c r="A18" s="7" t="s">
        <v>25</v>
      </c>
      <c r="B18" s="264"/>
      <c r="C18" s="266"/>
      <c r="D18" s="272"/>
    </row>
    <row r="19" spans="1:4" ht="15.75" customHeight="1" hidden="1">
      <c r="A19" s="261" t="s">
        <v>26</v>
      </c>
      <c r="B19" s="263" t="s">
        <v>4</v>
      </c>
      <c r="C19" s="265">
        <v>6</v>
      </c>
      <c r="D19" s="271">
        <v>5.5</v>
      </c>
    </row>
    <row r="20" spans="1:4" ht="15.75" customHeight="1" hidden="1">
      <c r="A20" s="262"/>
      <c r="B20" s="264"/>
      <c r="C20" s="266"/>
      <c r="D20" s="272"/>
    </row>
    <row r="21" spans="1:4" ht="15.75" customHeight="1" hidden="1">
      <c r="A21" s="261" t="s">
        <v>6</v>
      </c>
      <c r="B21" s="263" t="s">
        <v>4</v>
      </c>
      <c r="C21" s="265">
        <v>6</v>
      </c>
      <c r="D21" s="271">
        <v>5.5</v>
      </c>
    </row>
    <row r="22" spans="1:4" ht="15.75" customHeight="1" hidden="1">
      <c r="A22" s="262"/>
      <c r="B22" s="264"/>
      <c r="C22" s="266"/>
      <c r="D22" s="272"/>
    </row>
    <row r="23" spans="1:4" ht="15.75" customHeight="1" hidden="1">
      <c r="A23" s="261" t="s">
        <v>27</v>
      </c>
      <c r="B23" s="226" t="s">
        <v>28</v>
      </c>
      <c r="C23" s="265">
        <v>330</v>
      </c>
      <c r="D23" s="271">
        <v>300</v>
      </c>
    </row>
    <row r="24" spans="1:4" ht="15.75" customHeight="1" hidden="1">
      <c r="A24" s="262"/>
      <c r="B24" s="227"/>
      <c r="C24" s="266"/>
      <c r="D24" s="272"/>
    </row>
    <row r="25" spans="1:4" ht="15.75" customHeight="1" hidden="1">
      <c r="A25" s="261" t="s">
        <v>29</v>
      </c>
      <c r="B25" s="273" t="s">
        <v>30</v>
      </c>
      <c r="C25" s="265">
        <v>385</v>
      </c>
      <c r="D25" s="271">
        <v>350</v>
      </c>
    </row>
    <row r="26" spans="1:4" ht="15.75" customHeight="1" hidden="1">
      <c r="A26" s="262"/>
      <c r="B26" s="274"/>
      <c r="C26" s="266"/>
      <c r="D26" s="272"/>
    </row>
    <row r="27" spans="1:4" ht="15.75" customHeight="1" hidden="1">
      <c r="A27" s="261" t="s">
        <v>31</v>
      </c>
      <c r="B27" s="273" t="s">
        <v>20</v>
      </c>
      <c r="C27" s="265">
        <v>440</v>
      </c>
      <c r="D27" s="271">
        <v>400</v>
      </c>
    </row>
    <row r="28" spans="1:4" ht="19.5" customHeight="1" hidden="1">
      <c r="A28" s="262"/>
      <c r="B28" s="274"/>
      <c r="C28" s="266"/>
      <c r="D28" s="272"/>
    </row>
    <row r="29" spans="1:4" ht="15.75" customHeight="1" hidden="1">
      <c r="A29" s="261" t="s">
        <v>32</v>
      </c>
      <c r="B29" s="273" t="s">
        <v>33</v>
      </c>
      <c r="C29" s="265">
        <v>495</v>
      </c>
      <c r="D29" s="271">
        <v>440</v>
      </c>
    </row>
    <row r="30" spans="1:4" ht="25.5" customHeight="1" hidden="1">
      <c r="A30" s="262"/>
      <c r="B30" s="274"/>
      <c r="C30" s="266"/>
      <c r="D30" s="272"/>
    </row>
    <row r="31" spans="1:4" ht="33.75" customHeight="1" hidden="1">
      <c r="A31" s="106" t="s">
        <v>163</v>
      </c>
      <c r="B31" s="107" t="s">
        <v>28</v>
      </c>
      <c r="C31" s="105">
        <v>200</v>
      </c>
      <c r="D31" s="104">
        <v>200</v>
      </c>
    </row>
    <row r="32" spans="1:4" ht="34.5" customHeight="1" hidden="1">
      <c r="A32" s="106" t="s">
        <v>164</v>
      </c>
      <c r="B32" s="107" t="s">
        <v>30</v>
      </c>
      <c r="C32" s="105">
        <v>250</v>
      </c>
      <c r="D32" s="104">
        <v>250</v>
      </c>
    </row>
    <row r="33" spans="1:4" ht="25.5" customHeight="1" hidden="1">
      <c r="A33" s="106" t="s">
        <v>165</v>
      </c>
      <c r="B33" s="107" t="s">
        <v>167</v>
      </c>
      <c r="C33" s="105">
        <v>300</v>
      </c>
      <c r="D33" s="104">
        <v>300</v>
      </c>
    </row>
    <row r="34" spans="1:4" ht="36.75" customHeight="1" hidden="1">
      <c r="A34" s="20" t="s">
        <v>166</v>
      </c>
      <c r="B34" s="31" t="s">
        <v>53</v>
      </c>
      <c r="C34" s="90">
        <v>10</v>
      </c>
      <c r="D34" s="98">
        <v>9</v>
      </c>
    </row>
    <row r="35" spans="1:3" ht="20.25" hidden="1">
      <c r="A35" s="212" t="s">
        <v>34</v>
      </c>
      <c r="B35" s="212"/>
      <c r="C35" s="212"/>
    </row>
    <row r="36" spans="1:3" ht="18.75" hidden="1">
      <c r="A36" s="11"/>
      <c r="B36" s="12"/>
      <c r="C36" s="27"/>
    </row>
    <row r="37" spans="1:3" ht="18.75" hidden="1">
      <c r="A37" s="215" t="s">
        <v>162</v>
      </c>
      <c r="B37" s="215"/>
      <c r="C37" s="215"/>
    </row>
    <row r="38" ht="15.75" hidden="1">
      <c r="C38" s="21"/>
    </row>
    <row r="39" spans="1:3" ht="18.75" hidden="1">
      <c r="A39" s="233" t="s">
        <v>21</v>
      </c>
      <c r="B39" s="233"/>
      <c r="C39" s="233"/>
    </row>
    <row r="40" spans="1:3" ht="18.75" hidden="1">
      <c r="A40" s="233" t="s">
        <v>19</v>
      </c>
      <c r="B40" s="233"/>
      <c r="C40" s="233"/>
    </row>
    <row r="41" spans="1:3" ht="18.75" hidden="1">
      <c r="A41" s="14"/>
      <c r="B41" s="13"/>
      <c r="C41" s="23" t="s">
        <v>39</v>
      </c>
    </row>
    <row r="42" spans="1:3" ht="18.75" hidden="1">
      <c r="A42" s="14"/>
      <c r="B42" s="13"/>
      <c r="C42" s="23"/>
    </row>
    <row r="43" spans="1:3" ht="18.75" hidden="1">
      <c r="A43" s="5"/>
      <c r="B43" s="234" t="str">
        <f>B5</f>
        <v>18 сентября 2017  года</v>
      </c>
      <c r="C43" s="234"/>
    </row>
    <row r="44" spans="1:3" ht="18.75" hidden="1">
      <c r="A44" s="5"/>
      <c r="B44" s="4"/>
      <c r="C44" s="24"/>
    </row>
    <row r="45" spans="1:3" ht="20.25" hidden="1">
      <c r="A45" s="235" t="s">
        <v>54</v>
      </c>
      <c r="B45" s="235"/>
      <c r="C45" s="235"/>
    </row>
    <row r="46" spans="1:3" ht="18.75" hidden="1">
      <c r="A46" s="236"/>
      <c r="B46" s="236"/>
      <c r="C46" s="236"/>
    </row>
    <row r="47" spans="1:3" ht="20.25" hidden="1">
      <c r="A47" s="229" t="s">
        <v>42</v>
      </c>
      <c r="B47" s="229"/>
      <c r="C47" s="229"/>
    </row>
    <row r="48" spans="1:3" ht="18.75" hidden="1">
      <c r="A48" s="5"/>
      <c r="B48" s="4"/>
      <c r="C48" s="24"/>
    </row>
    <row r="49" spans="1:4" ht="46.5" hidden="1">
      <c r="A49" s="6" t="s">
        <v>35</v>
      </c>
      <c r="B49" s="6" t="s">
        <v>0</v>
      </c>
      <c r="C49" s="34" t="s">
        <v>57</v>
      </c>
      <c r="D49" s="33" t="s">
        <v>58</v>
      </c>
    </row>
    <row r="50" spans="1:4" ht="18.75" hidden="1">
      <c r="A50" s="7"/>
      <c r="B50" s="8" t="s">
        <v>36</v>
      </c>
      <c r="C50" s="25" t="s">
        <v>22</v>
      </c>
      <c r="D50" s="25" t="s">
        <v>22</v>
      </c>
    </row>
    <row r="51" spans="1:4" ht="18.75" hidden="1">
      <c r="A51" s="269" t="s">
        <v>23</v>
      </c>
      <c r="B51" s="15" t="s">
        <v>43</v>
      </c>
      <c r="C51" s="271">
        <f>C13*10</f>
        <v>280</v>
      </c>
      <c r="D51" s="271">
        <f>D13*10</f>
        <v>250</v>
      </c>
    </row>
    <row r="52" spans="1:4" ht="18.75" hidden="1">
      <c r="A52" s="270"/>
      <c r="B52" s="16"/>
      <c r="C52" s="272"/>
      <c r="D52" s="272"/>
    </row>
    <row r="53" spans="1:4" ht="18.75" hidden="1">
      <c r="A53" s="22" t="s">
        <v>55</v>
      </c>
      <c r="B53" s="231" t="s">
        <v>44</v>
      </c>
      <c r="C53" s="271">
        <f>C15*2</f>
        <v>44</v>
      </c>
      <c r="D53" s="271">
        <f>D15*2</f>
        <v>40</v>
      </c>
    </row>
    <row r="54" spans="1:4" ht="18.75" hidden="1">
      <c r="A54" s="9" t="s">
        <v>7</v>
      </c>
      <c r="B54" s="232"/>
      <c r="C54" s="272"/>
      <c r="D54" s="272"/>
    </row>
    <row r="55" spans="1:4" ht="15.75" hidden="1">
      <c r="A55" s="261" t="s">
        <v>45</v>
      </c>
      <c r="B55" s="263" t="s">
        <v>46</v>
      </c>
      <c r="C55" s="265">
        <f>C19*2</f>
        <v>12</v>
      </c>
      <c r="D55" s="265">
        <f>D19*2</f>
        <v>11</v>
      </c>
    </row>
    <row r="56" spans="1:4" ht="15.75" hidden="1">
      <c r="A56" s="262"/>
      <c r="B56" s="264"/>
      <c r="C56" s="266"/>
      <c r="D56" s="266"/>
    </row>
    <row r="57" spans="1:4" ht="15.75" customHeight="1" hidden="1">
      <c r="A57" s="267" t="s">
        <v>47</v>
      </c>
      <c r="B57" s="268"/>
      <c r="C57" s="90">
        <f>C51+C53+C55</f>
        <v>336</v>
      </c>
      <c r="D57" s="90">
        <f>D51+D53+D55</f>
        <v>301</v>
      </c>
    </row>
    <row r="58" spans="1:3" ht="15.75" customHeight="1" hidden="1">
      <c r="A58" s="212" t="s">
        <v>34</v>
      </c>
      <c r="B58" s="212"/>
      <c r="C58" s="212"/>
    </row>
    <row r="59" spans="1:3" ht="15.75" customHeight="1" hidden="1">
      <c r="A59" s="26" t="s">
        <v>56</v>
      </c>
      <c r="B59" s="12"/>
      <c r="C59" s="27"/>
    </row>
    <row r="60" spans="1:3" ht="15.75" customHeight="1" hidden="1">
      <c r="A60" s="11"/>
      <c r="B60" s="12"/>
      <c r="C60" s="27"/>
    </row>
    <row r="61" spans="1:3" ht="15.75" customHeight="1" hidden="1">
      <c r="A61" s="260" t="str">
        <f>A37</f>
        <v>Экономист по ценам                                Т.Н.Гришкевич</v>
      </c>
      <c r="B61" s="260"/>
      <c r="C61" s="260"/>
    </row>
    <row r="62" ht="15.75" customHeight="1" hidden="1">
      <c r="C62" s="21"/>
    </row>
    <row r="63" ht="15.75" customHeight="1" hidden="1">
      <c r="B63" s="2"/>
    </row>
    <row r="64" ht="15.75" hidden="1">
      <c r="C64" s="21"/>
    </row>
    <row r="65" spans="1:3" ht="18.75" hidden="1">
      <c r="A65" s="233" t="s">
        <v>21</v>
      </c>
      <c r="B65" s="233"/>
      <c r="C65" s="233"/>
    </row>
    <row r="66" spans="1:3" ht="18.75" hidden="1">
      <c r="A66" s="233" t="s">
        <v>19</v>
      </c>
      <c r="B66" s="233"/>
      <c r="C66" s="233"/>
    </row>
    <row r="67" spans="1:3" ht="18.75" hidden="1">
      <c r="A67" s="14"/>
      <c r="B67" s="13"/>
      <c r="C67" s="23" t="s">
        <v>39</v>
      </c>
    </row>
    <row r="68" spans="1:3" ht="18.75" hidden="1">
      <c r="A68" s="14"/>
      <c r="B68" s="13"/>
      <c r="C68" s="23"/>
    </row>
    <row r="69" spans="1:3" ht="18.75" hidden="1">
      <c r="A69" s="5"/>
      <c r="B69" s="234" t="s">
        <v>275</v>
      </c>
      <c r="C69" s="234"/>
    </row>
    <row r="70" spans="1:3" ht="18.75" hidden="1">
      <c r="A70" s="5"/>
      <c r="B70" s="4"/>
      <c r="C70" s="24"/>
    </row>
    <row r="71" spans="1:3" ht="20.25" hidden="1">
      <c r="A71" s="235" t="s">
        <v>277</v>
      </c>
      <c r="B71" s="235"/>
      <c r="C71" s="235"/>
    </row>
    <row r="72" spans="1:3" ht="18.75" hidden="1">
      <c r="A72" s="236"/>
      <c r="B72" s="236"/>
      <c r="C72" s="236"/>
    </row>
    <row r="73" spans="1:3" ht="20.25" hidden="1">
      <c r="A73" s="229" t="s">
        <v>5</v>
      </c>
      <c r="B73" s="229"/>
      <c r="C73" s="229"/>
    </row>
    <row r="74" spans="1:4" ht="18.75" hidden="1">
      <c r="A74" s="254" t="s">
        <v>274</v>
      </c>
      <c r="B74" s="254"/>
      <c r="C74" s="254"/>
      <c r="D74" s="254"/>
    </row>
    <row r="75" spans="1:4" ht="30" customHeight="1" hidden="1">
      <c r="A75" s="6" t="s">
        <v>35</v>
      </c>
      <c r="B75" s="6" t="s">
        <v>0</v>
      </c>
      <c r="C75" s="275" t="s">
        <v>181</v>
      </c>
      <c r="D75" s="276"/>
    </row>
    <row r="76" spans="1:4" ht="18.75" hidden="1">
      <c r="A76" s="7"/>
      <c r="B76" s="8" t="s">
        <v>36</v>
      </c>
      <c r="C76" s="277" t="s">
        <v>22</v>
      </c>
      <c r="D76" s="278"/>
    </row>
    <row r="77" spans="1:4" ht="18.75" hidden="1">
      <c r="A77" s="269" t="s">
        <v>23</v>
      </c>
      <c r="B77" s="15" t="s">
        <v>1</v>
      </c>
      <c r="C77" s="279">
        <v>42.5</v>
      </c>
      <c r="D77" s="280"/>
    </row>
    <row r="78" spans="1:4" ht="18.75" hidden="1">
      <c r="A78" s="270"/>
      <c r="B78" s="16" t="s">
        <v>3</v>
      </c>
      <c r="C78" s="281"/>
      <c r="D78" s="282"/>
    </row>
    <row r="79" spans="1:4" ht="18.75" hidden="1">
      <c r="A79" s="22" t="s">
        <v>41</v>
      </c>
      <c r="B79" s="231" t="s">
        <v>8</v>
      </c>
      <c r="C79" s="279">
        <v>33</v>
      </c>
      <c r="D79" s="280"/>
    </row>
    <row r="80" spans="1:4" ht="18.75" hidden="1">
      <c r="A80" s="9" t="s">
        <v>7</v>
      </c>
      <c r="B80" s="232"/>
      <c r="C80" s="281"/>
      <c r="D80" s="282"/>
    </row>
    <row r="81" spans="1:4" ht="18.75" hidden="1">
      <c r="A81" s="10" t="s">
        <v>24</v>
      </c>
      <c r="B81" s="263" t="s">
        <v>9</v>
      </c>
      <c r="C81" s="279">
        <v>9</v>
      </c>
      <c r="D81" s="280"/>
    </row>
    <row r="82" spans="1:4" ht="18.75" hidden="1">
      <c r="A82" s="7" t="s">
        <v>25</v>
      </c>
      <c r="B82" s="264"/>
      <c r="C82" s="281"/>
      <c r="D82" s="282"/>
    </row>
    <row r="83" spans="1:4" ht="15.75" customHeight="1" hidden="1">
      <c r="A83" s="261" t="s">
        <v>26</v>
      </c>
      <c r="B83" s="263" t="s">
        <v>4</v>
      </c>
      <c r="C83" s="279">
        <v>9</v>
      </c>
      <c r="D83" s="280"/>
    </row>
    <row r="84" spans="1:4" ht="15.75" customHeight="1" hidden="1">
      <c r="A84" s="262"/>
      <c r="B84" s="264"/>
      <c r="C84" s="281"/>
      <c r="D84" s="282"/>
    </row>
    <row r="85" spans="1:4" ht="15.75" customHeight="1" hidden="1">
      <c r="A85" s="261" t="s">
        <v>6</v>
      </c>
      <c r="B85" s="263" t="s">
        <v>4</v>
      </c>
      <c r="C85" s="279">
        <v>9</v>
      </c>
      <c r="D85" s="280"/>
    </row>
    <row r="86" spans="1:4" ht="15.75" customHeight="1" hidden="1">
      <c r="A86" s="262"/>
      <c r="B86" s="264"/>
      <c r="C86" s="281"/>
      <c r="D86" s="282"/>
    </row>
    <row r="87" spans="1:4" ht="15.75" customHeight="1" hidden="1">
      <c r="A87" s="261" t="s">
        <v>27</v>
      </c>
      <c r="B87" s="226" t="s">
        <v>28</v>
      </c>
      <c r="C87" s="279">
        <v>500</v>
      </c>
      <c r="D87" s="280"/>
    </row>
    <row r="88" spans="1:4" ht="24" customHeight="1" hidden="1">
      <c r="A88" s="262"/>
      <c r="B88" s="227"/>
      <c r="C88" s="281"/>
      <c r="D88" s="282"/>
    </row>
    <row r="89" spans="1:4" ht="15.75" customHeight="1" hidden="1">
      <c r="A89" s="261" t="s">
        <v>29</v>
      </c>
      <c r="B89" s="273" t="s">
        <v>30</v>
      </c>
      <c r="C89" s="279">
        <v>580</v>
      </c>
      <c r="D89" s="280"/>
    </row>
    <row r="90" spans="1:4" ht="23.25" customHeight="1" hidden="1">
      <c r="A90" s="262"/>
      <c r="B90" s="274"/>
      <c r="C90" s="281"/>
      <c r="D90" s="282"/>
    </row>
    <row r="91" spans="1:4" ht="15.75" customHeight="1" hidden="1">
      <c r="A91" s="261" t="s">
        <v>31</v>
      </c>
      <c r="B91" s="273" t="s">
        <v>20</v>
      </c>
      <c r="C91" s="279">
        <v>660</v>
      </c>
      <c r="D91" s="280"/>
    </row>
    <row r="92" spans="1:4" ht="26.25" customHeight="1" hidden="1">
      <c r="A92" s="262"/>
      <c r="B92" s="274"/>
      <c r="C92" s="281"/>
      <c r="D92" s="282"/>
    </row>
    <row r="93" spans="1:4" ht="15.75" customHeight="1" hidden="1">
      <c r="A93" s="261" t="s">
        <v>32</v>
      </c>
      <c r="B93" s="273" t="s">
        <v>33</v>
      </c>
      <c r="C93" s="279">
        <v>750</v>
      </c>
      <c r="D93" s="280"/>
    </row>
    <row r="94" spans="1:4" ht="19.5" customHeight="1" hidden="1">
      <c r="A94" s="262"/>
      <c r="B94" s="274"/>
      <c r="C94" s="281"/>
      <c r="D94" s="282"/>
    </row>
    <row r="95" spans="1:4" ht="37.5" hidden="1">
      <c r="A95" s="106" t="s">
        <v>183</v>
      </c>
      <c r="B95" s="107" t="s">
        <v>28</v>
      </c>
      <c r="C95" s="289">
        <v>300</v>
      </c>
      <c r="D95" s="290"/>
    </row>
    <row r="96" spans="1:4" ht="38.25" customHeight="1" hidden="1">
      <c r="A96" s="106" t="s">
        <v>184</v>
      </c>
      <c r="B96" s="107" t="s">
        <v>30</v>
      </c>
      <c r="C96" s="289">
        <v>380</v>
      </c>
      <c r="D96" s="290"/>
    </row>
    <row r="97" spans="1:4" ht="57" customHeight="1" hidden="1">
      <c r="A97" s="106" t="s">
        <v>185</v>
      </c>
      <c r="B97" s="107" t="s">
        <v>187</v>
      </c>
      <c r="C97" s="289">
        <v>450</v>
      </c>
      <c r="D97" s="290"/>
    </row>
    <row r="98" spans="1:4" ht="37.5" hidden="1">
      <c r="A98" s="20" t="s">
        <v>166</v>
      </c>
      <c r="B98" s="31" t="s">
        <v>188</v>
      </c>
      <c r="C98" s="287">
        <v>15</v>
      </c>
      <c r="D98" s="288"/>
    </row>
    <row r="99" spans="1:3" ht="20.25" hidden="1">
      <c r="A99" s="212" t="s">
        <v>34</v>
      </c>
      <c r="B99" s="212"/>
      <c r="C99" s="212"/>
    </row>
    <row r="100" spans="1:3" ht="18.75" hidden="1">
      <c r="A100" s="11"/>
      <c r="B100" s="12"/>
      <c r="C100" s="27"/>
    </row>
    <row r="101" spans="1:3" ht="18.75" hidden="1">
      <c r="A101" s="215" t="s">
        <v>162</v>
      </c>
      <c r="B101" s="215"/>
      <c r="C101" s="215"/>
    </row>
    <row r="102" ht="15.75" hidden="1"/>
    <row r="103" ht="15.75" hidden="1"/>
    <row r="104" ht="15.75" hidden="1"/>
    <row r="105" spans="1:3" ht="18.75" hidden="1">
      <c r="A105" s="233" t="s">
        <v>21</v>
      </c>
      <c r="B105" s="233"/>
      <c r="C105" s="233"/>
    </row>
    <row r="106" spans="1:3" ht="18.75" hidden="1">
      <c r="A106" s="233" t="s">
        <v>19</v>
      </c>
      <c r="B106" s="233"/>
      <c r="C106" s="233"/>
    </row>
    <row r="107" spans="1:3" ht="18.75" hidden="1">
      <c r="A107" s="14"/>
      <c r="B107" s="13"/>
      <c r="C107" s="23" t="s">
        <v>39</v>
      </c>
    </row>
    <row r="108" spans="1:3" ht="18.75" hidden="1">
      <c r="A108" s="14"/>
      <c r="B108" s="13"/>
      <c r="C108" s="23"/>
    </row>
    <row r="109" spans="1:3" ht="18.75" hidden="1">
      <c r="A109" s="5"/>
      <c r="B109" s="234" t="str">
        <f>B69</f>
        <v>17 октября 2019</v>
      </c>
      <c r="C109" s="234"/>
    </row>
    <row r="110" spans="1:3" ht="18.75" hidden="1">
      <c r="A110" s="5"/>
      <c r="B110" s="4"/>
      <c r="C110" s="24"/>
    </row>
    <row r="111" spans="1:3" ht="20.25" hidden="1">
      <c r="A111" s="235" t="s">
        <v>276</v>
      </c>
      <c r="B111" s="235"/>
      <c r="C111" s="235"/>
    </row>
    <row r="112" spans="1:3" ht="18.75" hidden="1">
      <c r="A112" s="236"/>
      <c r="B112" s="236"/>
      <c r="C112" s="236"/>
    </row>
    <row r="113" spans="1:3" ht="20.25" hidden="1">
      <c r="A113" s="229" t="s">
        <v>42</v>
      </c>
      <c r="B113" s="229"/>
      <c r="C113" s="229"/>
    </row>
    <row r="114" spans="1:4" ht="18.75" hidden="1">
      <c r="A114" s="254" t="s">
        <v>274</v>
      </c>
      <c r="B114" s="254"/>
      <c r="C114" s="254"/>
      <c r="D114" s="254"/>
    </row>
    <row r="115" spans="1:4" ht="31.5" customHeight="1" hidden="1">
      <c r="A115" s="6" t="s">
        <v>35</v>
      </c>
      <c r="B115" s="6" t="s">
        <v>0</v>
      </c>
      <c r="C115" s="275" t="s">
        <v>189</v>
      </c>
      <c r="D115" s="276"/>
    </row>
    <row r="116" spans="1:4" ht="18.75" hidden="1">
      <c r="A116" s="7"/>
      <c r="B116" s="8" t="s">
        <v>36</v>
      </c>
      <c r="C116" s="277" t="s">
        <v>22</v>
      </c>
      <c r="D116" s="278"/>
    </row>
    <row r="117" spans="1:4" ht="18.75" hidden="1">
      <c r="A117" s="269" t="s">
        <v>23</v>
      </c>
      <c r="B117" s="15" t="s">
        <v>43</v>
      </c>
      <c r="C117" s="279">
        <v>425</v>
      </c>
      <c r="D117" s="280"/>
    </row>
    <row r="118" spans="1:4" ht="18.75" hidden="1">
      <c r="A118" s="270"/>
      <c r="B118" s="16"/>
      <c r="C118" s="281"/>
      <c r="D118" s="282"/>
    </row>
    <row r="119" spans="1:4" ht="18.75" hidden="1">
      <c r="A119" s="22" t="s">
        <v>190</v>
      </c>
      <c r="B119" s="231" t="s">
        <v>44</v>
      </c>
      <c r="C119" s="279">
        <v>66</v>
      </c>
      <c r="D119" s="280"/>
    </row>
    <row r="120" spans="1:4" ht="18.75" hidden="1">
      <c r="A120" s="9" t="s">
        <v>7</v>
      </c>
      <c r="B120" s="232"/>
      <c r="C120" s="281"/>
      <c r="D120" s="282"/>
    </row>
    <row r="121" spans="1:4" ht="15.75" customHeight="1" hidden="1">
      <c r="A121" s="261" t="s">
        <v>45</v>
      </c>
      <c r="B121" s="263" t="s">
        <v>46</v>
      </c>
      <c r="C121" s="283">
        <v>9</v>
      </c>
      <c r="D121" s="284"/>
    </row>
    <row r="122" spans="1:4" ht="15.75" customHeight="1" hidden="1">
      <c r="A122" s="262"/>
      <c r="B122" s="264"/>
      <c r="C122" s="285"/>
      <c r="D122" s="286"/>
    </row>
    <row r="123" spans="1:4" ht="18.75" hidden="1">
      <c r="A123" s="267" t="s">
        <v>47</v>
      </c>
      <c r="B123" s="268"/>
      <c r="C123" s="287">
        <f>C117+C119+C121</f>
        <v>500</v>
      </c>
      <c r="D123" s="288"/>
    </row>
    <row r="124" spans="1:3" ht="20.25" hidden="1">
      <c r="A124" s="212" t="s">
        <v>34</v>
      </c>
      <c r="B124" s="212"/>
      <c r="C124" s="212"/>
    </row>
    <row r="125" spans="1:3" ht="18.75" hidden="1">
      <c r="A125" s="26" t="s">
        <v>56</v>
      </c>
      <c r="B125" s="12"/>
      <c r="C125" s="27"/>
    </row>
    <row r="126" spans="1:3" ht="18.75" hidden="1">
      <c r="A126" s="11"/>
      <c r="B126" s="12"/>
      <c r="C126" s="27"/>
    </row>
    <row r="127" spans="1:3" ht="18.75" hidden="1">
      <c r="A127" s="260" t="str">
        <f>A101</f>
        <v>Экономист по ценам                                Т.Н.Гришкевич</v>
      </c>
      <c r="B127" s="260"/>
      <c r="C127" s="260"/>
    </row>
    <row r="128" ht="15.75">
      <c r="C128" s="21"/>
    </row>
    <row r="130" spans="1:4" ht="18.75">
      <c r="A130" s="233" t="s">
        <v>21</v>
      </c>
      <c r="B130" s="233"/>
      <c r="C130" s="233"/>
      <c r="D130" s="233"/>
    </row>
    <row r="131" spans="1:4" ht="18.75">
      <c r="A131" s="233" t="s">
        <v>19</v>
      </c>
      <c r="B131" s="233"/>
      <c r="C131" s="233"/>
      <c r="D131" s="233"/>
    </row>
    <row r="132" spans="1:4" ht="18.75">
      <c r="A132" s="14"/>
      <c r="B132" s="13"/>
      <c r="C132" s="177" t="s">
        <v>39</v>
      </c>
      <c r="D132" s="177"/>
    </row>
    <row r="133" spans="1:3" ht="18.75">
      <c r="A133" s="14"/>
      <c r="B133" s="13"/>
      <c r="C133" s="23"/>
    </row>
    <row r="134" spans="1:4" ht="18.75">
      <c r="A134" s="5"/>
      <c r="B134" s="234" t="s">
        <v>285</v>
      </c>
      <c r="C134" s="234"/>
      <c r="D134" s="234"/>
    </row>
    <row r="135" spans="1:3" ht="18.75">
      <c r="A135" s="5"/>
      <c r="B135" s="4"/>
      <c r="C135" s="24"/>
    </row>
    <row r="136" spans="1:4" ht="20.25">
      <c r="A136" s="235" t="s">
        <v>302</v>
      </c>
      <c r="B136" s="235"/>
      <c r="C136" s="235"/>
      <c r="D136" s="235"/>
    </row>
    <row r="137" spans="1:4" ht="20.25">
      <c r="A137" s="359" t="s">
        <v>301</v>
      </c>
      <c r="B137" s="359"/>
      <c r="C137" s="359"/>
      <c r="D137" s="359"/>
    </row>
    <row r="138" spans="1:4" ht="25.5" customHeight="1">
      <c r="A138" s="154"/>
      <c r="B138" s="334" t="str">
        <f>' дом охотника №2'!A201:D201</f>
        <v>действует и в апреле 2021 года</v>
      </c>
      <c r="C138" s="334"/>
      <c r="D138" s="334"/>
    </row>
    <row r="139" spans="1:4" ht="31.5">
      <c r="A139" s="6" t="s">
        <v>35</v>
      </c>
      <c r="B139" s="6" t="s">
        <v>0</v>
      </c>
      <c r="C139" s="149" t="s">
        <v>286</v>
      </c>
      <c r="D139" s="149" t="s">
        <v>287</v>
      </c>
    </row>
    <row r="140" spans="1:4" ht="18.75">
      <c r="A140" s="7"/>
      <c r="B140" s="8" t="s">
        <v>36</v>
      </c>
      <c r="C140" s="25" t="s">
        <v>22</v>
      </c>
      <c r="D140" s="25" t="s">
        <v>22</v>
      </c>
    </row>
    <row r="141" spans="1:4" ht="18.75">
      <c r="A141" s="219" t="s">
        <v>288</v>
      </c>
      <c r="B141" s="15" t="s">
        <v>1</v>
      </c>
      <c r="C141" s="336">
        <v>15</v>
      </c>
      <c r="D141" s="336">
        <v>20</v>
      </c>
    </row>
    <row r="142" spans="1:4" ht="18.75">
      <c r="A142" s="220"/>
      <c r="B142" s="16" t="s">
        <v>3</v>
      </c>
      <c r="C142" s="337"/>
      <c r="D142" s="337"/>
    </row>
    <row r="143" spans="1:4" ht="15.75" customHeight="1">
      <c r="A143" s="219" t="s">
        <v>289</v>
      </c>
      <c r="B143" s="15" t="s">
        <v>1</v>
      </c>
      <c r="C143" s="336">
        <v>13.5</v>
      </c>
      <c r="D143" s="336">
        <v>18</v>
      </c>
    </row>
    <row r="144" spans="1:5" ht="20.25" customHeight="1">
      <c r="A144" s="220"/>
      <c r="B144" s="16" t="s">
        <v>3</v>
      </c>
      <c r="C144" s="337"/>
      <c r="D144" s="337"/>
      <c r="E144" s="148">
        <v>-0.1</v>
      </c>
    </row>
    <row r="145" spans="1:4" ht="15.75" customHeight="1">
      <c r="A145" s="219" t="s">
        <v>290</v>
      </c>
      <c r="B145" s="15" t="s">
        <v>1</v>
      </c>
      <c r="C145" s="338">
        <v>12</v>
      </c>
      <c r="D145" s="336">
        <v>16</v>
      </c>
    </row>
    <row r="146" spans="1:5" ht="19.5" customHeight="1">
      <c r="A146" s="220"/>
      <c r="B146" s="16" t="s">
        <v>3</v>
      </c>
      <c r="C146" s="339"/>
      <c r="D146" s="337"/>
      <c r="E146" s="148">
        <v>-0.2</v>
      </c>
    </row>
    <row r="147" spans="1:4" ht="15.75">
      <c r="A147" s="261" t="s">
        <v>26</v>
      </c>
      <c r="B147" s="263" t="s">
        <v>4</v>
      </c>
      <c r="C147" s="338"/>
      <c r="D147" s="336">
        <v>8</v>
      </c>
    </row>
    <row r="148" spans="1:4" ht="15.75">
      <c r="A148" s="262"/>
      <c r="B148" s="264"/>
      <c r="C148" s="339"/>
      <c r="D148" s="337"/>
    </row>
    <row r="149" spans="1:4" ht="15.75" customHeight="1">
      <c r="A149" s="294" t="s">
        <v>291</v>
      </c>
      <c r="B149" s="360"/>
      <c r="C149" s="360"/>
      <c r="D149" s="295"/>
    </row>
    <row r="150" spans="1:4" ht="15.75" customHeight="1">
      <c r="A150" s="296"/>
      <c r="B150" s="361"/>
      <c r="C150" s="361"/>
      <c r="D150" s="297"/>
    </row>
    <row r="151" spans="1:4" ht="15.75">
      <c r="A151" s="261" t="s">
        <v>292</v>
      </c>
      <c r="B151" s="226" t="s">
        <v>293</v>
      </c>
      <c r="C151" s="341">
        <v>23</v>
      </c>
      <c r="D151" s="343">
        <v>23</v>
      </c>
    </row>
    <row r="152" spans="1:4" ht="15.75">
      <c r="A152" s="262"/>
      <c r="B152" s="227"/>
      <c r="C152" s="342"/>
      <c r="D152" s="344"/>
    </row>
    <row r="153" spans="1:4" ht="15.75" customHeight="1">
      <c r="A153" s="261" t="s">
        <v>294</v>
      </c>
      <c r="B153" s="226" t="s">
        <v>293</v>
      </c>
      <c r="C153" s="341"/>
      <c r="D153" s="343">
        <v>23</v>
      </c>
    </row>
    <row r="154" spans="1:4" ht="15.75" customHeight="1">
      <c r="A154" s="262"/>
      <c r="B154" s="227"/>
      <c r="C154" s="342"/>
      <c r="D154" s="344"/>
    </row>
    <row r="155" spans="1:4" ht="15.75">
      <c r="A155" s="261" t="s">
        <v>295</v>
      </c>
      <c r="B155" s="345" t="s">
        <v>296</v>
      </c>
      <c r="C155" s="341">
        <v>5</v>
      </c>
      <c r="D155" s="343">
        <v>5</v>
      </c>
    </row>
    <row r="156" spans="1:4" ht="15.75">
      <c r="A156" s="262"/>
      <c r="B156" s="346"/>
      <c r="C156" s="342"/>
      <c r="D156" s="344"/>
    </row>
    <row r="157" spans="1:4" ht="15.75">
      <c r="A157" s="261" t="s">
        <v>297</v>
      </c>
      <c r="B157" s="273" t="s">
        <v>299</v>
      </c>
      <c r="C157" s="341">
        <v>3</v>
      </c>
      <c r="D157" s="343">
        <v>3</v>
      </c>
    </row>
    <row r="158" spans="1:4" ht="15.75">
      <c r="A158" s="262"/>
      <c r="B158" s="274"/>
      <c r="C158" s="342"/>
      <c r="D158" s="344"/>
    </row>
    <row r="159" spans="1:4" ht="33" customHeight="1">
      <c r="A159" s="135" t="s">
        <v>298</v>
      </c>
      <c r="B159" s="136" t="s">
        <v>299</v>
      </c>
      <c r="C159" s="137">
        <v>5</v>
      </c>
      <c r="D159" s="138">
        <v>5</v>
      </c>
    </row>
    <row r="160" spans="1:4" ht="20.25">
      <c r="A160" s="212" t="s">
        <v>34</v>
      </c>
      <c r="B160" s="212"/>
      <c r="C160" s="212"/>
      <c r="D160" s="212"/>
    </row>
    <row r="161" spans="1:4" ht="18.75" customHeight="1">
      <c r="A161" s="340" t="s">
        <v>300</v>
      </c>
      <c r="B161" s="340"/>
      <c r="C161" s="340"/>
      <c r="D161" s="340"/>
    </row>
    <row r="162" spans="1:4" ht="38.25" customHeight="1">
      <c r="A162" s="340"/>
      <c r="B162" s="340"/>
      <c r="C162" s="340"/>
      <c r="D162" s="340"/>
    </row>
    <row r="164" spans="1:3" ht="18.75">
      <c r="A164" s="11"/>
      <c r="B164" s="12"/>
      <c r="C164" s="27"/>
    </row>
    <row r="165" spans="1:3" ht="18.75">
      <c r="A165" s="215" t="s">
        <v>162</v>
      </c>
      <c r="B165" s="215"/>
      <c r="C165" s="215"/>
    </row>
    <row r="166" ht="15.75">
      <c r="C166" s="21"/>
    </row>
    <row r="167" spans="1:8" ht="18.75">
      <c r="A167" s="347"/>
      <c r="B167" s="347"/>
      <c r="C167" s="347"/>
      <c r="D167" s="139"/>
      <c r="E167" s="139"/>
      <c r="F167" s="139"/>
      <c r="G167" s="139"/>
      <c r="H167" s="139"/>
    </row>
    <row r="168" spans="1:8" ht="18.75">
      <c r="A168" s="347"/>
      <c r="B168" s="347"/>
      <c r="C168" s="347"/>
      <c r="D168" s="139"/>
      <c r="E168" s="139"/>
      <c r="F168" s="139"/>
      <c r="G168" s="139"/>
      <c r="H168" s="139"/>
    </row>
    <row r="169" spans="1:8" ht="18.75">
      <c r="A169" s="140"/>
      <c r="B169" s="141"/>
      <c r="C169" s="142"/>
      <c r="D169" s="139"/>
      <c r="E169" s="139"/>
      <c r="F169" s="139"/>
      <c r="G169" s="139"/>
      <c r="H169" s="139"/>
    </row>
    <row r="170" spans="1:8" ht="18.75">
      <c r="A170" s="140"/>
      <c r="B170" s="141"/>
      <c r="C170" s="142"/>
      <c r="D170" s="139"/>
      <c r="E170" s="139"/>
      <c r="F170" s="139"/>
      <c r="G170" s="139"/>
      <c r="H170" s="139"/>
    </row>
    <row r="171" spans="1:8" ht="18.75">
      <c r="A171" s="143"/>
      <c r="B171" s="348"/>
      <c r="C171" s="348"/>
      <c r="D171" s="139"/>
      <c r="E171" s="139"/>
      <c r="F171" s="139"/>
      <c r="G171" s="139"/>
      <c r="H171" s="139"/>
    </row>
    <row r="172" spans="1:8" ht="18.75">
      <c r="A172" s="143"/>
      <c r="B172" s="12"/>
      <c r="C172" s="27"/>
      <c r="D172" s="139"/>
      <c r="E172" s="139"/>
      <c r="F172" s="139"/>
      <c r="G172" s="139"/>
      <c r="H172" s="139"/>
    </row>
    <row r="173" spans="1:8" ht="20.25">
      <c r="A173" s="349"/>
      <c r="B173" s="349"/>
      <c r="C173" s="349"/>
      <c r="D173" s="139"/>
      <c r="E173" s="139"/>
      <c r="F173" s="139"/>
      <c r="G173" s="139"/>
      <c r="H173" s="139"/>
    </row>
    <row r="174" spans="1:8" ht="18.75">
      <c r="A174" s="293"/>
      <c r="B174" s="293"/>
      <c r="C174" s="293"/>
      <c r="D174" s="139"/>
      <c r="E174" s="139"/>
      <c r="F174" s="139"/>
      <c r="G174" s="139"/>
      <c r="H174" s="139"/>
    </row>
    <row r="175" spans="1:8" ht="20.25">
      <c r="A175" s="350"/>
      <c r="B175" s="350"/>
      <c r="C175" s="350"/>
      <c r="D175" s="139"/>
      <c r="E175" s="139"/>
      <c r="F175" s="139"/>
      <c r="G175" s="139"/>
      <c r="H175" s="139"/>
    </row>
    <row r="176" spans="1:8" ht="18.75">
      <c r="A176" s="143"/>
      <c r="B176" s="12"/>
      <c r="C176" s="27"/>
      <c r="D176" s="139"/>
      <c r="E176" s="139"/>
      <c r="F176" s="139"/>
      <c r="G176" s="139"/>
      <c r="H176" s="139"/>
    </row>
    <row r="177" spans="1:8" ht="18.75">
      <c r="A177" s="12"/>
      <c r="B177" s="12"/>
      <c r="C177" s="144"/>
      <c r="D177" s="145"/>
      <c r="E177" s="139"/>
      <c r="F177" s="139"/>
      <c r="G177" s="139"/>
      <c r="H177" s="139"/>
    </row>
    <row r="178" spans="1:8" ht="18.75">
      <c r="A178" s="143"/>
      <c r="B178" s="12"/>
      <c r="C178" s="146"/>
      <c r="D178" s="146"/>
      <c r="E178" s="139"/>
      <c r="F178" s="139"/>
      <c r="G178" s="139"/>
      <c r="H178" s="139"/>
    </row>
    <row r="179" spans="1:8" ht="18.75">
      <c r="A179" s="351"/>
      <c r="B179" s="141"/>
      <c r="C179" s="352"/>
      <c r="D179" s="352"/>
      <c r="E179" s="139"/>
      <c r="F179" s="139"/>
      <c r="G179" s="139"/>
      <c r="H179" s="139"/>
    </row>
    <row r="180" spans="1:8" ht="18.75">
      <c r="A180" s="351"/>
      <c r="B180" s="141"/>
      <c r="C180" s="352"/>
      <c r="D180" s="352"/>
      <c r="E180" s="139"/>
      <c r="F180" s="139"/>
      <c r="G180" s="139"/>
      <c r="H180" s="139"/>
    </row>
    <row r="181" spans="1:8" ht="18.75">
      <c r="A181" s="140"/>
      <c r="B181" s="353"/>
      <c r="C181" s="352"/>
      <c r="D181" s="352"/>
      <c r="E181" s="139"/>
      <c r="F181" s="139"/>
      <c r="G181" s="139"/>
      <c r="H181" s="139"/>
    </row>
    <row r="182" spans="1:8" ht="18.75">
      <c r="A182" s="143"/>
      <c r="B182" s="353"/>
      <c r="C182" s="352"/>
      <c r="D182" s="352"/>
      <c r="E182" s="139"/>
      <c r="F182" s="139"/>
      <c r="G182" s="139"/>
      <c r="H182" s="139"/>
    </row>
    <row r="183" spans="1:8" ht="15.75">
      <c r="A183" s="354"/>
      <c r="B183" s="355"/>
      <c r="C183" s="356"/>
      <c r="D183" s="356"/>
      <c r="E183" s="139"/>
      <c r="F183" s="139"/>
      <c r="G183" s="139"/>
      <c r="H183" s="139"/>
    </row>
    <row r="184" spans="1:8" ht="15.75">
      <c r="A184" s="354"/>
      <c r="B184" s="355"/>
      <c r="C184" s="356"/>
      <c r="D184" s="356"/>
      <c r="E184" s="139"/>
      <c r="F184" s="139"/>
      <c r="G184" s="139"/>
      <c r="H184" s="139"/>
    </row>
    <row r="185" spans="1:8" ht="18.75">
      <c r="A185" s="357"/>
      <c r="B185" s="357"/>
      <c r="C185" s="134"/>
      <c r="D185" s="134"/>
      <c r="E185" s="139"/>
      <c r="F185" s="139"/>
      <c r="G185" s="139"/>
      <c r="H185" s="139"/>
    </row>
    <row r="186" spans="1:8" ht="20.25">
      <c r="A186" s="213"/>
      <c r="B186" s="213"/>
      <c r="C186" s="213"/>
      <c r="D186" s="139"/>
      <c r="E186" s="139"/>
      <c r="F186" s="139"/>
      <c r="G186" s="139"/>
      <c r="H186" s="139"/>
    </row>
    <row r="187" spans="1:8" ht="18.75">
      <c r="A187" s="26"/>
      <c r="B187" s="12"/>
      <c r="C187" s="27"/>
      <c r="D187" s="139"/>
      <c r="E187" s="139"/>
      <c r="F187" s="139"/>
      <c r="G187" s="139"/>
      <c r="H187" s="139"/>
    </row>
    <row r="188" spans="1:8" ht="18.75">
      <c r="A188" s="11"/>
      <c r="B188" s="12"/>
      <c r="C188" s="27"/>
      <c r="D188" s="139"/>
      <c r="E188" s="139"/>
      <c r="F188" s="139"/>
      <c r="G188" s="139"/>
      <c r="H188" s="139"/>
    </row>
    <row r="189" spans="1:8" ht="18.75">
      <c r="A189" s="358"/>
      <c r="B189" s="358"/>
      <c r="C189" s="358"/>
      <c r="D189" s="139"/>
      <c r="E189" s="139"/>
      <c r="F189" s="139"/>
      <c r="G189" s="139"/>
      <c r="H189" s="139"/>
    </row>
    <row r="190" spans="1:8" ht="15.75">
      <c r="A190" s="139"/>
      <c r="B190" s="147"/>
      <c r="C190" s="139"/>
      <c r="D190" s="139"/>
      <c r="E190" s="139"/>
      <c r="F190" s="139"/>
      <c r="G190" s="139"/>
      <c r="H190" s="139"/>
    </row>
    <row r="191" spans="1:8" ht="15.75">
      <c r="A191" s="139"/>
      <c r="B191" s="147"/>
      <c r="C191" s="139"/>
      <c r="D191" s="139"/>
      <c r="E191" s="139"/>
      <c r="F191" s="139"/>
      <c r="G191" s="139"/>
      <c r="H191" s="139"/>
    </row>
  </sheetData>
  <sheetProtection/>
  <mergeCells count="179">
    <mergeCell ref="A189:C189"/>
    <mergeCell ref="A137:D137"/>
    <mergeCell ref="A143:A144"/>
    <mergeCell ref="A145:A146"/>
    <mergeCell ref="A149:D150"/>
    <mergeCell ref="A130:D130"/>
    <mergeCell ref="A131:D131"/>
    <mergeCell ref="C132:D132"/>
    <mergeCell ref="B134:D134"/>
    <mergeCell ref="A136:D136"/>
    <mergeCell ref="A183:A184"/>
    <mergeCell ref="B183:B184"/>
    <mergeCell ref="C183:C184"/>
    <mergeCell ref="D183:D184"/>
    <mergeCell ref="A185:B185"/>
    <mergeCell ref="A186:C186"/>
    <mergeCell ref="A174:C174"/>
    <mergeCell ref="A175:C175"/>
    <mergeCell ref="A179:A180"/>
    <mergeCell ref="C179:C180"/>
    <mergeCell ref="D179:D180"/>
    <mergeCell ref="B181:B182"/>
    <mergeCell ref="C181:C182"/>
    <mergeCell ref="D181:D182"/>
    <mergeCell ref="A165:C165"/>
    <mergeCell ref="A167:C167"/>
    <mergeCell ref="A168:C168"/>
    <mergeCell ref="B171:C171"/>
    <mergeCell ref="A173:C173"/>
    <mergeCell ref="A160:D160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B151:B152"/>
    <mergeCell ref="C151:C152"/>
    <mergeCell ref="D151:D152"/>
    <mergeCell ref="A153:A154"/>
    <mergeCell ref="B153:B154"/>
    <mergeCell ref="C153:C154"/>
    <mergeCell ref="D153:D154"/>
    <mergeCell ref="A147:A148"/>
    <mergeCell ref="B147:B148"/>
    <mergeCell ref="C147:C148"/>
    <mergeCell ref="D147:D148"/>
    <mergeCell ref="A161:D162"/>
    <mergeCell ref="C143:C144"/>
    <mergeCell ref="D143:D144"/>
    <mergeCell ref="C145:C146"/>
    <mergeCell ref="D145:D146"/>
    <mergeCell ref="A151:A152"/>
    <mergeCell ref="A141:A142"/>
    <mergeCell ref="C141:C142"/>
    <mergeCell ref="D141:D142"/>
    <mergeCell ref="A123:B123"/>
    <mergeCell ref="C123:D123"/>
    <mergeCell ref="A124:C124"/>
    <mergeCell ref="A127:C127"/>
    <mergeCell ref="B138:D138"/>
    <mergeCell ref="A117:A118"/>
    <mergeCell ref="C117:D118"/>
    <mergeCell ref="B119:B120"/>
    <mergeCell ref="C119:D120"/>
    <mergeCell ref="A121:A122"/>
    <mergeCell ref="B121:B122"/>
    <mergeCell ref="C121:D122"/>
    <mergeCell ref="A111:C111"/>
    <mergeCell ref="A112:C112"/>
    <mergeCell ref="A113:C113"/>
    <mergeCell ref="A114:D114"/>
    <mergeCell ref="C115:D115"/>
    <mergeCell ref="C116:D116"/>
    <mergeCell ref="C98:D98"/>
    <mergeCell ref="A99:C99"/>
    <mergeCell ref="A101:C101"/>
    <mergeCell ref="A105:C105"/>
    <mergeCell ref="A106:C106"/>
    <mergeCell ref="B109:C109"/>
    <mergeCell ref="A93:A94"/>
    <mergeCell ref="B93:B94"/>
    <mergeCell ref="C93:D94"/>
    <mergeCell ref="C95:D95"/>
    <mergeCell ref="C96:D96"/>
    <mergeCell ref="C97:D97"/>
    <mergeCell ref="A89:A90"/>
    <mergeCell ref="B89:B90"/>
    <mergeCell ref="C89:D90"/>
    <mergeCell ref="A91:A92"/>
    <mergeCell ref="B91:B92"/>
    <mergeCell ref="C91:D92"/>
    <mergeCell ref="A85:A86"/>
    <mergeCell ref="B85:B86"/>
    <mergeCell ref="C85:D86"/>
    <mergeCell ref="A87:A88"/>
    <mergeCell ref="B87:B88"/>
    <mergeCell ref="C87:D88"/>
    <mergeCell ref="B79:B80"/>
    <mergeCell ref="C79:D80"/>
    <mergeCell ref="B81:B82"/>
    <mergeCell ref="C81:D82"/>
    <mergeCell ref="A83:A84"/>
    <mergeCell ref="B83:B84"/>
    <mergeCell ref="C83:D84"/>
    <mergeCell ref="A73:C73"/>
    <mergeCell ref="A74:D74"/>
    <mergeCell ref="C75:D75"/>
    <mergeCell ref="C76:D76"/>
    <mergeCell ref="A77:A78"/>
    <mergeCell ref="C77:D78"/>
    <mergeCell ref="A61:C61"/>
    <mergeCell ref="A65:C65"/>
    <mergeCell ref="A66:C66"/>
    <mergeCell ref="B69:C69"/>
    <mergeCell ref="A71:C71"/>
    <mergeCell ref="A72:C72"/>
    <mergeCell ref="A55:A56"/>
    <mergeCell ref="B55:B56"/>
    <mergeCell ref="C55:C56"/>
    <mergeCell ref="D55:D56"/>
    <mergeCell ref="A57:B57"/>
    <mergeCell ref="A58:C58"/>
    <mergeCell ref="A51:A52"/>
    <mergeCell ref="C51:C52"/>
    <mergeCell ref="D51:D52"/>
    <mergeCell ref="B53:B54"/>
    <mergeCell ref="C53:C54"/>
    <mergeCell ref="D53:D54"/>
    <mergeCell ref="A39:C39"/>
    <mergeCell ref="A40:C40"/>
    <mergeCell ref="B43:C43"/>
    <mergeCell ref="A45:C45"/>
    <mergeCell ref="A46:C46"/>
    <mergeCell ref="A47:C47"/>
    <mergeCell ref="A29:A30"/>
    <mergeCell ref="B29:B30"/>
    <mergeCell ref="C29:C30"/>
    <mergeCell ref="D29:D30"/>
    <mergeCell ref="A35:C35"/>
    <mergeCell ref="A37:C37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B17:B18"/>
    <mergeCell ref="C17:C18"/>
    <mergeCell ref="D17:D18"/>
    <mergeCell ref="A19:A20"/>
    <mergeCell ref="B19:B20"/>
    <mergeCell ref="C19:C20"/>
    <mergeCell ref="D19:D20"/>
    <mergeCell ref="C10:D10"/>
    <mergeCell ref="A13:A14"/>
    <mergeCell ref="C13:C14"/>
    <mergeCell ref="D13:D14"/>
    <mergeCell ref="B15:B16"/>
    <mergeCell ref="C15:C16"/>
    <mergeCell ref="D15:D16"/>
    <mergeCell ref="A1:C1"/>
    <mergeCell ref="A2:C2"/>
    <mergeCell ref="B5:C5"/>
    <mergeCell ref="A7:C7"/>
    <mergeCell ref="A8:C8"/>
    <mergeCell ref="A9:C9"/>
  </mergeCells>
  <printOptions/>
  <pageMargins left="0.984251968503937" right="0" top="0.5118110236220472" bottom="0" header="0.35433070866141736" footer="0.5118110236220472"/>
  <pageSetup horizontalDpi="600" verticalDpi="600" orientation="portrait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2020-05-18T08:58:44Z</cp:lastPrinted>
  <dcterms:created xsi:type="dcterms:W3CDTF">2009-01-05T06:14:46Z</dcterms:created>
  <dcterms:modified xsi:type="dcterms:W3CDTF">2021-03-30T08:25:33Z</dcterms:modified>
  <cp:category/>
  <cp:version/>
  <cp:contentType/>
  <cp:contentStatus/>
</cp:coreProperties>
</file>